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Knowledge Center\Resources\From the Ground Up-Business Toolkit\Toolkit section folders\Recordkeeping\"/>
    </mc:Choice>
  </mc:AlternateContent>
  <bookViews>
    <workbookView xWindow="0" yWindow="0" windowWidth="20088" windowHeight="7524"/>
  </bookViews>
  <sheets>
    <sheet name="Bee Budget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2" l="1"/>
  <c r="G8" i="2" s="1"/>
  <c r="G6" i="2"/>
  <c r="G7" i="2"/>
  <c r="C10" i="2"/>
  <c r="G10" i="2"/>
  <c r="C11" i="2"/>
  <c r="G11" i="2"/>
  <c r="C12" i="2"/>
  <c r="G12" i="2" s="1"/>
  <c r="G28" i="2"/>
  <c r="G29" i="2"/>
  <c r="G14" i="2" l="1"/>
  <c r="G16" i="2" s="1"/>
  <c r="E31" i="2" l="1"/>
  <c r="G31" i="2" s="1"/>
  <c r="G32" i="2" s="1"/>
  <c r="G35" i="2" s="1"/>
  <c r="G47" i="2" l="1"/>
  <c r="G36" i="2"/>
  <c r="G38" i="2"/>
  <c r="H38" i="2" s="1"/>
  <c r="G33" i="2"/>
  <c r="G44" i="2" l="1"/>
  <c r="G41" i="2"/>
</calcChain>
</file>

<file path=xl/comments1.xml><?xml version="1.0" encoding="utf-8"?>
<comments xmlns="http://schemas.openxmlformats.org/spreadsheetml/2006/main">
  <authors>
    <author>White, Alex</author>
  </authors>
  <commentList>
    <comment ref="B31" authorId="0" shapeId="0">
      <text>
        <r>
          <rPr>
            <b/>
            <sz val="9"/>
            <color indexed="81"/>
            <rFont val="Tahoma"/>
            <family val="2"/>
          </rPr>
          <t>White, Alex:</t>
        </r>
        <r>
          <rPr>
            <sz val="9"/>
            <color indexed="81"/>
            <rFont val="Tahoma"/>
            <family val="2"/>
          </rPr>
          <t xml:space="preserve">
Only on COGS for this example</t>
        </r>
      </text>
    </comment>
  </commentList>
</comments>
</file>

<file path=xl/sharedStrings.xml><?xml version="1.0" encoding="utf-8"?>
<sst xmlns="http://schemas.openxmlformats.org/spreadsheetml/2006/main" count="58" uniqueCount="50">
  <si>
    <t>For educational purposes only.  The numbers in this budget are NOT representative of any specific enterprise.</t>
  </si>
  <si>
    <t>Return on Sales   (EBT / Total Revenues)</t>
  </si>
  <si>
    <t xml:space="preserve">  (not including Income Taxes)</t>
  </si>
  <si>
    <t>/lb</t>
  </si>
  <si>
    <t>Minimum Honey Price Needed to Cover Total Expenses</t>
  </si>
  <si>
    <t>lbs/year</t>
  </si>
  <si>
    <t>Minimum Pounds of Honey Sold Needed to Cover Total Expenses</t>
  </si>
  <si>
    <t>Using IF Statements helps identify problems</t>
  </si>
  <si>
    <t>Net After-Tax Income</t>
  </si>
  <si>
    <t>Income Tax Bracket</t>
  </si>
  <si>
    <t xml:space="preserve">Income Taxes </t>
  </si>
  <si>
    <t>Earnings Before Taxes</t>
  </si>
  <si>
    <t>Total Expenses (COGS + Subtotal of All Other Expenses)</t>
  </si>
  <si>
    <t xml:space="preserve">  Subtotal</t>
  </si>
  <si>
    <t>"Fudge Factor"</t>
  </si>
  <si>
    <t>Miscellaneous</t>
  </si>
  <si>
    <t>of loans @</t>
  </si>
  <si>
    <t>Interest on loans</t>
  </si>
  <si>
    <t>of assets @</t>
  </si>
  <si>
    <t>Depreciation (a non-cash expense)</t>
  </si>
  <si>
    <t>Gas/Fuel - hauling</t>
  </si>
  <si>
    <t>Insurance</t>
  </si>
  <si>
    <t>Labor</t>
  </si>
  <si>
    <t>Property Taxes</t>
  </si>
  <si>
    <t>Repairs</t>
  </si>
  <si>
    <t>Office Supplies</t>
  </si>
  <si>
    <t>Advertising/Marketing</t>
  </si>
  <si>
    <t>Accounting</t>
  </si>
  <si>
    <t>Conditional Formatting - highlight top 5 expenses</t>
  </si>
  <si>
    <t>Legal</t>
  </si>
  <si>
    <t>Expenses:</t>
  </si>
  <si>
    <t xml:space="preserve">  (Total Revenues - Total Cost of Goods Sold)</t>
  </si>
  <si>
    <t>Gross Margin</t>
  </si>
  <si>
    <t xml:space="preserve">  Total Cost of Goods Sold</t>
  </si>
  <si>
    <t>Other</t>
  </si>
  <si>
    <t>/unit</t>
  </si>
  <si>
    <t>units @</t>
  </si>
  <si>
    <t>Packaging &amp; Containers</t>
  </si>
  <si>
    <t>Supplies (wax)</t>
  </si>
  <si>
    <t>lbs @</t>
  </si>
  <si>
    <t>Supplies (honey)</t>
  </si>
  <si>
    <t>Cost of Goods Sold:</t>
  </si>
  <si>
    <t xml:space="preserve">  Total Revenues</t>
  </si>
  <si>
    <t>Wax products</t>
  </si>
  <si>
    <t xml:space="preserve"> lbs. @</t>
  </si>
  <si>
    <t>Honey</t>
  </si>
  <si>
    <t>Revenues:</t>
  </si>
  <si>
    <t>For the Year 2022</t>
  </si>
  <si>
    <t>Big Al's Bees</t>
  </si>
  <si>
    <t>Income Statement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</si>
</sst>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&quot;$&quot;#,##0_);[Red]\(&quot;$&quot;#,##0\)"/>
    <numFmt numFmtId="8" formatCode="&quot;$&quot;#,##0.00_);[Red]\(&quot;$&quot;#,##0.00\)"/>
    <numFmt numFmtId="164" formatCode="0.0%"/>
    <numFmt numFmtId="165" formatCode="#,##0.0_);[Red]\(#,##0.0\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164" fontId="0" fillId="0" borderId="0" xfId="1" applyNumberFormat="1" applyFont="1" applyFill="1"/>
    <xf numFmtId="0" fontId="0" fillId="0" borderId="0" xfId="0" applyFont="1" applyAlignment="1">
      <alignment vertical="top"/>
    </xf>
    <xf numFmtId="0" fontId="0" fillId="0" borderId="0" xfId="0" applyFill="1"/>
    <xf numFmtId="0" fontId="3" fillId="0" borderId="0" xfId="0" applyFont="1" applyAlignment="1">
      <alignment vertical="top"/>
    </xf>
    <xf numFmtId="0" fontId="0" fillId="0" borderId="0" xfId="0" quotePrefix="1"/>
    <xf numFmtId="8" fontId="0" fillId="0" borderId="0" xfId="0" applyNumberFormat="1" applyFill="1"/>
    <xf numFmtId="8" fontId="0" fillId="0" borderId="0" xfId="0" applyNumberFormat="1"/>
    <xf numFmtId="165" fontId="0" fillId="0" borderId="0" xfId="0" applyNumberFormat="1" applyFill="1"/>
    <xf numFmtId="0" fontId="0" fillId="2" borderId="0" xfId="0" applyFill="1"/>
    <xf numFmtId="0" fontId="2" fillId="2" borderId="0" xfId="0" applyFont="1" applyFill="1"/>
    <xf numFmtId="6" fontId="0" fillId="0" borderId="1" xfId="0" applyNumberFormat="1" applyFill="1" applyBorder="1"/>
    <xf numFmtId="6" fontId="0" fillId="0" borderId="0" xfId="0" applyNumberFormat="1" applyFill="1"/>
    <xf numFmtId="9" fontId="4" fillId="0" borderId="0" xfId="0" applyNumberFormat="1" applyFont="1"/>
    <xf numFmtId="6" fontId="0" fillId="2" borderId="0" xfId="0" applyNumberFormat="1" applyFill="1"/>
    <xf numFmtId="0" fontId="0" fillId="0" borderId="0" xfId="0" applyBorder="1"/>
    <xf numFmtId="6" fontId="4" fillId="0" borderId="2" xfId="0" applyNumberFormat="1" applyFont="1" applyFill="1" applyBorder="1"/>
    <xf numFmtId="0" fontId="0" fillId="0" borderId="2" xfId="0" applyBorder="1"/>
    <xf numFmtId="6" fontId="0" fillId="0" borderId="2" xfId="0" applyNumberFormat="1" applyBorder="1"/>
    <xf numFmtId="9" fontId="4" fillId="0" borderId="2" xfId="0" applyNumberFormat="1" applyFont="1" applyBorder="1"/>
    <xf numFmtId="6" fontId="4" fillId="0" borderId="0" xfId="0" applyNumberFormat="1" applyFont="1" applyFill="1"/>
    <xf numFmtId="6" fontId="4" fillId="0" borderId="0" xfId="0" applyNumberFormat="1" applyFont="1"/>
    <xf numFmtId="6" fontId="0" fillId="0" borderId="0" xfId="0" applyNumberFormat="1"/>
    <xf numFmtId="0" fontId="5" fillId="0" borderId="0" xfId="0" applyFont="1" applyAlignment="1">
      <alignment vertical="top"/>
    </xf>
    <xf numFmtId="6" fontId="4" fillId="0" borderId="2" xfId="0" applyNumberFormat="1" applyFont="1" applyBorder="1"/>
    <xf numFmtId="0" fontId="0" fillId="0" borderId="0" xfId="0" quotePrefix="1" applyFill="1"/>
    <xf numFmtId="8" fontId="4" fillId="0" borderId="0" xfId="0" applyNumberFormat="1" applyFont="1" applyFill="1"/>
    <xf numFmtId="0" fontId="4" fillId="0" borderId="0" xfId="0" applyFont="1" applyFill="1"/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</cellXfs>
  <cellStyles count="2">
    <cellStyle name="Normal" xfId="0" builtinId="0"/>
    <cellStyle name="Percent" xfId="1" builtin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50"/>
  <sheetViews>
    <sheetView showGridLines="0" tabSelected="1" zoomScale="120" zoomScaleNormal="120" workbookViewId="0">
      <selection activeCell="K11" sqref="K11"/>
    </sheetView>
  </sheetViews>
  <sheetFormatPr defaultRowHeight="14.4" x14ac:dyDescent="0.3"/>
  <cols>
    <col min="1" max="1" width="4.21875" style="1" customWidth="1"/>
    <col min="2" max="2" width="31.21875" customWidth="1"/>
    <col min="4" max="4" width="11" bestFit="1" customWidth="1"/>
  </cols>
  <sheetData>
    <row r="1" spans="1:8" ht="21" x14ac:dyDescent="0.4">
      <c r="A1" s="31" t="s">
        <v>49</v>
      </c>
      <c r="B1" s="31"/>
      <c r="C1" s="31"/>
      <c r="D1" s="31"/>
      <c r="E1" s="31"/>
      <c r="F1" s="31"/>
      <c r="G1" s="31"/>
      <c r="H1" s="31"/>
    </row>
    <row r="2" spans="1:8" ht="15.6" x14ac:dyDescent="0.3">
      <c r="A2" s="30" t="s">
        <v>48</v>
      </c>
      <c r="B2" s="30"/>
      <c r="C2" s="30"/>
      <c r="D2" s="30"/>
      <c r="E2" s="30"/>
      <c r="F2" s="30"/>
      <c r="G2" s="30"/>
      <c r="H2" s="30"/>
    </row>
    <row r="3" spans="1:8" x14ac:dyDescent="0.3">
      <c r="A3" s="29" t="s">
        <v>47</v>
      </c>
      <c r="B3" s="29"/>
      <c r="C3" s="29"/>
      <c r="D3" s="29"/>
      <c r="E3" s="29"/>
      <c r="F3" s="29"/>
      <c r="G3" s="29"/>
      <c r="H3" s="29"/>
    </row>
    <row r="4" spans="1:8" ht="12.75" customHeight="1" x14ac:dyDescent="0.3">
      <c r="A4" s="11" t="s">
        <v>46</v>
      </c>
      <c r="B4" s="10"/>
      <c r="C4" s="10"/>
      <c r="D4" s="10"/>
      <c r="E4" s="10"/>
      <c r="F4" s="10"/>
      <c r="G4" s="10"/>
      <c r="H4" s="10"/>
    </row>
    <row r="5" spans="1:8" x14ac:dyDescent="0.3">
      <c r="B5" t="s">
        <v>45</v>
      </c>
      <c r="C5" s="28">
        <v>2000</v>
      </c>
      <c r="D5" t="s">
        <v>44</v>
      </c>
      <c r="E5" s="27">
        <v>10</v>
      </c>
      <c r="F5" s="6" t="s">
        <v>3</v>
      </c>
      <c r="G5" s="13">
        <f>C5*E5</f>
        <v>20000</v>
      </c>
    </row>
    <row r="6" spans="1:8" x14ac:dyDescent="0.3">
      <c r="B6" t="s">
        <v>43</v>
      </c>
      <c r="C6" s="28">
        <v>1000</v>
      </c>
      <c r="D6" t="s">
        <v>36</v>
      </c>
      <c r="E6" s="27">
        <v>2</v>
      </c>
      <c r="F6" s="6" t="s">
        <v>35</v>
      </c>
      <c r="G6" s="13">
        <f>C6*E6</f>
        <v>2000</v>
      </c>
    </row>
    <row r="7" spans="1:8" x14ac:dyDescent="0.3">
      <c r="B7" s="18" t="s">
        <v>34</v>
      </c>
      <c r="C7" s="18"/>
      <c r="D7" s="18"/>
      <c r="E7" s="18"/>
      <c r="F7" s="18"/>
      <c r="G7" s="17">
        <f>C7*E7</f>
        <v>0</v>
      </c>
    </row>
    <row r="8" spans="1:8" x14ac:dyDescent="0.3">
      <c r="A8" s="1" t="s">
        <v>42</v>
      </c>
      <c r="G8" s="13">
        <f>SUM(G5:G7)</f>
        <v>22000</v>
      </c>
    </row>
    <row r="9" spans="1:8" ht="12.75" customHeight="1" x14ac:dyDescent="0.3">
      <c r="A9" s="11" t="s">
        <v>41</v>
      </c>
      <c r="B9" s="10"/>
      <c r="C9" s="10"/>
      <c r="D9" s="10"/>
      <c r="E9" s="10"/>
      <c r="F9" s="10"/>
      <c r="G9" s="10"/>
      <c r="H9" s="10"/>
    </row>
    <row r="10" spans="1:8" x14ac:dyDescent="0.3">
      <c r="B10" t="s">
        <v>40</v>
      </c>
      <c r="C10" s="4">
        <f>C5</f>
        <v>2000</v>
      </c>
      <c r="D10" s="4" t="s">
        <v>39</v>
      </c>
      <c r="E10" s="27">
        <v>1</v>
      </c>
      <c r="F10" s="26" t="s">
        <v>3</v>
      </c>
      <c r="G10" s="13">
        <f>C10*E10</f>
        <v>2000</v>
      </c>
    </row>
    <row r="11" spans="1:8" x14ac:dyDescent="0.3">
      <c r="B11" t="s">
        <v>38</v>
      </c>
      <c r="C11" s="4">
        <f>C6</f>
        <v>1000</v>
      </c>
      <c r="D11" s="4" t="s">
        <v>36</v>
      </c>
      <c r="E11" s="27">
        <v>0.75</v>
      </c>
      <c r="F11" s="26" t="s">
        <v>35</v>
      </c>
      <c r="G11" s="13">
        <f>C11*E11</f>
        <v>750</v>
      </c>
    </row>
    <row r="12" spans="1:8" x14ac:dyDescent="0.3">
      <c r="B12" t="s">
        <v>37</v>
      </c>
      <c r="C12" s="4">
        <f>C10+C11</f>
        <v>3000</v>
      </c>
      <c r="D12" s="4" t="s">
        <v>36</v>
      </c>
      <c r="E12" s="27">
        <v>3</v>
      </c>
      <c r="F12" s="26" t="s">
        <v>35</v>
      </c>
      <c r="G12" s="13">
        <f>C12*E12</f>
        <v>9000</v>
      </c>
    </row>
    <row r="13" spans="1:8" x14ac:dyDescent="0.3">
      <c r="B13" s="18" t="s">
        <v>34</v>
      </c>
      <c r="C13" s="18"/>
      <c r="D13" s="18"/>
      <c r="E13" s="18"/>
      <c r="F13" s="18"/>
      <c r="G13" s="25">
        <v>0</v>
      </c>
    </row>
    <row r="14" spans="1:8" x14ac:dyDescent="0.3">
      <c r="A14" s="1" t="s">
        <v>33</v>
      </c>
      <c r="G14" s="13">
        <f>SUM(G10:G13)</f>
        <v>11750</v>
      </c>
    </row>
    <row r="15" spans="1:8" ht="8.1" customHeight="1" x14ac:dyDescent="0.3">
      <c r="A15" s="11"/>
      <c r="B15" s="10"/>
      <c r="C15" s="10"/>
      <c r="D15" s="10"/>
      <c r="E15" s="10"/>
      <c r="F15" s="10"/>
      <c r="G15" s="15"/>
      <c r="H15" s="10"/>
    </row>
    <row r="16" spans="1:8" x14ac:dyDescent="0.3">
      <c r="A16" s="1" t="s">
        <v>32</v>
      </c>
      <c r="G16" s="13">
        <f>G8-G14</f>
        <v>10250</v>
      </c>
    </row>
    <row r="17" spans="1:9" x14ac:dyDescent="0.3">
      <c r="A17" s="24" t="s">
        <v>31</v>
      </c>
      <c r="G17" s="23"/>
    </row>
    <row r="18" spans="1:9" ht="12.75" customHeight="1" x14ac:dyDescent="0.3">
      <c r="A18" s="11" t="s">
        <v>30</v>
      </c>
      <c r="B18" s="10"/>
      <c r="C18" s="10"/>
      <c r="D18" s="10"/>
      <c r="E18" s="10"/>
      <c r="F18" s="10"/>
      <c r="G18" s="15"/>
      <c r="H18" s="10"/>
    </row>
    <row r="19" spans="1:9" x14ac:dyDescent="0.3">
      <c r="B19" t="s">
        <v>29</v>
      </c>
      <c r="G19" s="21">
        <v>500</v>
      </c>
      <c r="I19" t="s">
        <v>28</v>
      </c>
    </row>
    <row r="20" spans="1:9" x14ac:dyDescent="0.3">
      <c r="B20" t="s">
        <v>27</v>
      </c>
      <c r="G20" s="21">
        <v>500</v>
      </c>
    </row>
    <row r="21" spans="1:9" x14ac:dyDescent="0.3">
      <c r="B21" t="s">
        <v>26</v>
      </c>
      <c r="G21" s="21">
        <v>1000</v>
      </c>
    </row>
    <row r="22" spans="1:9" x14ac:dyDescent="0.3">
      <c r="B22" t="s">
        <v>25</v>
      </c>
      <c r="G22" s="21">
        <v>500</v>
      </c>
    </row>
    <row r="23" spans="1:9" x14ac:dyDescent="0.3">
      <c r="B23" t="s">
        <v>24</v>
      </c>
      <c r="G23" s="21">
        <v>0</v>
      </c>
    </row>
    <row r="24" spans="1:9" x14ac:dyDescent="0.3">
      <c r="B24" t="s">
        <v>23</v>
      </c>
      <c r="G24" s="21">
        <v>340</v>
      </c>
    </row>
    <row r="25" spans="1:9" x14ac:dyDescent="0.3">
      <c r="B25" t="s">
        <v>22</v>
      </c>
      <c r="G25" s="21">
        <v>0</v>
      </c>
    </row>
    <row r="26" spans="1:9" x14ac:dyDescent="0.3">
      <c r="B26" t="s">
        <v>21</v>
      </c>
      <c r="G26" s="21">
        <v>800</v>
      </c>
    </row>
    <row r="27" spans="1:9" x14ac:dyDescent="0.3">
      <c r="B27" t="s">
        <v>20</v>
      </c>
      <c r="G27" s="21">
        <v>250</v>
      </c>
    </row>
    <row r="28" spans="1:9" x14ac:dyDescent="0.3">
      <c r="B28" t="s">
        <v>19</v>
      </c>
      <c r="C28" s="22">
        <v>2000</v>
      </c>
      <c r="D28" t="s">
        <v>18</v>
      </c>
      <c r="E28" s="14">
        <v>0.2</v>
      </c>
      <c r="G28" s="21">
        <f>C28*E28</f>
        <v>400</v>
      </c>
    </row>
    <row r="29" spans="1:9" x14ac:dyDescent="0.3">
      <c r="B29" t="s">
        <v>17</v>
      </c>
      <c r="C29" s="22">
        <v>1200</v>
      </c>
      <c r="D29" t="s">
        <v>16</v>
      </c>
      <c r="E29" s="14">
        <v>0.05</v>
      </c>
      <c r="G29" s="21">
        <f>C29*E29</f>
        <v>60</v>
      </c>
    </row>
    <row r="30" spans="1:9" x14ac:dyDescent="0.3">
      <c r="B30" t="s">
        <v>15</v>
      </c>
      <c r="G30" s="21">
        <v>200</v>
      </c>
    </row>
    <row r="31" spans="1:9" x14ac:dyDescent="0.3">
      <c r="B31" s="18" t="s">
        <v>14</v>
      </c>
      <c r="C31" s="20">
        <v>0</v>
      </c>
      <c r="D31" s="18"/>
      <c r="E31" s="19">
        <f>SUM(G14)</f>
        <v>11750</v>
      </c>
      <c r="F31" s="18"/>
      <c r="G31" s="17">
        <f>C31*E31</f>
        <v>0</v>
      </c>
    </row>
    <row r="32" spans="1:9" x14ac:dyDescent="0.3">
      <c r="A32" s="1" t="s">
        <v>13</v>
      </c>
      <c r="B32" s="16"/>
      <c r="C32" s="16"/>
      <c r="D32" s="16"/>
      <c r="E32" s="16"/>
      <c r="F32" s="16"/>
      <c r="G32" s="13">
        <f>SUM(G19:G31)</f>
        <v>4550</v>
      </c>
    </row>
    <row r="33" spans="1:10" ht="27" customHeight="1" x14ac:dyDescent="0.3">
      <c r="A33" s="1" t="s">
        <v>12</v>
      </c>
      <c r="G33" s="13">
        <f>G14+G32</f>
        <v>16300</v>
      </c>
    </row>
    <row r="34" spans="1:10" ht="18.75" customHeight="1" x14ac:dyDescent="0.3">
      <c r="A34" s="11"/>
      <c r="B34" s="10"/>
      <c r="C34" s="10"/>
      <c r="D34" s="10"/>
      <c r="E34" s="10"/>
      <c r="F34" s="10"/>
      <c r="G34" s="15"/>
      <c r="H34" s="10"/>
    </row>
    <row r="35" spans="1:10" ht="17.25" customHeight="1" x14ac:dyDescent="0.3">
      <c r="A35" s="1" t="s">
        <v>11</v>
      </c>
      <c r="G35" s="13">
        <f>G16-G32</f>
        <v>5700</v>
      </c>
    </row>
    <row r="36" spans="1:10" x14ac:dyDescent="0.3">
      <c r="A36" s="1" t="s">
        <v>10</v>
      </c>
      <c r="C36" s="14">
        <v>0.3</v>
      </c>
      <c r="D36" t="s">
        <v>9</v>
      </c>
      <c r="G36" s="13">
        <f>G35*C36</f>
        <v>1710</v>
      </c>
    </row>
    <row r="37" spans="1:10" ht="12" customHeight="1" x14ac:dyDescent="0.3">
      <c r="G37" s="13"/>
    </row>
    <row r="38" spans="1:10" ht="15" thickBot="1" x14ac:dyDescent="0.35">
      <c r="A38" s="1" t="s">
        <v>8</v>
      </c>
      <c r="G38" s="12">
        <f>G35-G36</f>
        <v>3990</v>
      </c>
      <c r="H38" t="str">
        <f>IF(G38&lt;0,"Oh no!","We're doing okay!")</f>
        <v>We're doing okay!</v>
      </c>
      <c r="J38" t="s">
        <v>7</v>
      </c>
    </row>
    <row r="39" spans="1:10" ht="8.1" customHeight="1" thickTop="1" x14ac:dyDescent="0.3">
      <c r="A39" s="11"/>
      <c r="B39" s="10"/>
      <c r="C39" s="10"/>
      <c r="D39" s="10"/>
      <c r="E39" s="10"/>
      <c r="F39" s="10"/>
      <c r="G39" s="10"/>
      <c r="H39" s="10"/>
    </row>
    <row r="40" spans="1:10" ht="12.75" customHeight="1" x14ac:dyDescent="0.3">
      <c r="B40" s="5"/>
    </row>
    <row r="41" spans="1:10" x14ac:dyDescent="0.3">
      <c r="B41" t="s">
        <v>6</v>
      </c>
      <c r="G41" s="9">
        <f>(G33-G6-G7)/E5</f>
        <v>1430</v>
      </c>
      <c r="H41" t="s">
        <v>5</v>
      </c>
      <c r="I41" s="8"/>
    </row>
    <row r="42" spans="1:10" ht="10.5" customHeight="1" x14ac:dyDescent="0.3">
      <c r="B42" s="5" t="s">
        <v>2</v>
      </c>
      <c r="G42" s="4"/>
    </row>
    <row r="43" spans="1:10" ht="10.5" customHeight="1" x14ac:dyDescent="0.3">
      <c r="B43" s="5"/>
      <c r="G43" s="4"/>
    </row>
    <row r="44" spans="1:10" x14ac:dyDescent="0.3">
      <c r="B44" t="s">
        <v>4</v>
      </c>
      <c r="G44" s="7">
        <f>(G33-G6-G7)/C5</f>
        <v>7.15</v>
      </c>
      <c r="H44" s="6" t="s">
        <v>3</v>
      </c>
    </row>
    <row r="45" spans="1:10" ht="9.75" customHeight="1" x14ac:dyDescent="0.3">
      <c r="B45" s="5" t="s">
        <v>2</v>
      </c>
      <c r="G45" s="4"/>
    </row>
    <row r="46" spans="1:10" x14ac:dyDescent="0.3">
      <c r="G46" s="4"/>
    </row>
    <row r="47" spans="1:10" x14ac:dyDescent="0.3">
      <c r="B47" s="3" t="s">
        <v>1</v>
      </c>
      <c r="G47" s="2">
        <f>G35/G8</f>
        <v>0.25909090909090909</v>
      </c>
    </row>
    <row r="50" spans="1:1" x14ac:dyDescent="0.3">
      <c r="A50" s="1" t="s">
        <v>0</v>
      </c>
    </row>
  </sheetData>
  <mergeCells count="3">
    <mergeCell ref="A1:H1"/>
    <mergeCell ref="A2:H2"/>
    <mergeCell ref="A3:H3"/>
  </mergeCells>
  <conditionalFormatting sqref="G10:G12 G19:G31">
    <cfRule type="top10" dxfId="0" priority="1" rank="5"/>
  </conditionalFormatting>
  <pageMargins left="0.7" right="0.7" top="0.75" bottom="0.75" header="0.3" footer="0.3"/>
  <pageSetup orientation="portrait" horizontalDpi="4294967293" verticalDpi="4294967293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Bee Budget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Rothwell, Marie</dc:creator>
  <cp:lastModifiedBy>Rothwell, Marie</cp:lastModifiedBy>
  <dcterms:created xsi:type="dcterms:W3CDTF">2024-02-01T19:14:43Z</dcterms:created>
  <dcterms:modified xsi:type="dcterms:W3CDTF">2024-02-01T19:15:51Z</dcterms:modified>
</cp:coreProperties>
</file>