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qpb\Desktop\"/>
    </mc:Choice>
  </mc:AlternateContent>
  <bookViews>
    <workbookView xWindow="0" yWindow="0" windowWidth="17628" windowHeight="5436"/>
  </bookViews>
  <sheets>
    <sheet name="Monthly Budget Builder" sheetId="3" r:id="rId1"/>
    <sheet name="Sheet1" sheetId="1" r:id="rId2"/>
  </sheets>
  <definedNames>
    <definedName name="_xlnm.Print_Area" localSheetId="0">'Monthly Budget Builder'!$A$1:$J$94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10" i="3" s="1"/>
  <c r="D18" i="3"/>
  <c r="T19" i="3"/>
  <c r="T20" i="3" s="1"/>
  <c r="T21" i="3" s="1"/>
  <c r="R21" i="3"/>
  <c r="R22" i="3"/>
  <c r="T22" i="3"/>
  <c r="T23" i="3" s="1"/>
  <c r="T24" i="3" s="1"/>
  <c r="T25" i="3" s="1"/>
  <c r="R23" i="3"/>
  <c r="R24" i="3"/>
  <c r="R25" i="3" s="1"/>
  <c r="R32" i="3"/>
  <c r="R44" i="3" s="1"/>
  <c r="R57" i="3" s="1"/>
  <c r="R69" i="3" s="1"/>
  <c r="R81" i="3" s="1"/>
  <c r="R96" i="3" s="1"/>
  <c r="R108" i="3" s="1"/>
  <c r="R120" i="3" s="1"/>
  <c r="R132" i="3" s="1"/>
  <c r="R144" i="3" s="1"/>
  <c r="R156" i="3" s="1"/>
  <c r="R168" i="3" s="1"/>
  <c r="R180" i="3" s="1"/>
  <c r="R192" i="3" s="1"/>
  <c r="R204" i="3" s="1"/>
  <c r="R216" i="3" s="1"/>
  <c r="R228" i="3" s="1"/>
  <c r="R240" i="3" s="1"/>
  <c r="R252" i="3" s="1"/>
  <c r="R264" i="3" s="1"/>
  <c r="R276" i="3" s="1"/>
  <c r="R288" i="3" s="1"/>
  <c r="R300" i="3" s="1"/>
  <c r="R312" i="3" s="1"/>
  <c r="R324" i="3" s="1"/>
  <c r="R336" i="3" s="1"/>
  <c r="R348" i="3" s="1"/>
  <c r="R360" i="3" s="1"/>
  <c r="R33" i="3"/>
  <c r="R34" i="3"/>
  <c r="R35" i="3"/>
  <c r="R36" i="3"/>
  <c r="R48" i="3" s="1"/>
  <c r="R61" i="3" s="1"/>
  <c r="R73" i="3" s="1"/>
  <c r="R85" i="3" s="1"/>
  <c r="R100" i="3" s="1"/>
  <c r="R112" i="3" s="1"/>
  <c r="R124" i="3" s="1"/>
  <c r="R136" i="3" s="1"/>
  <c r="R148" i="3" s="1"/>
  <c r="R160" i="3" s="1"/>
  <c r="R172" i="3" s="1"/>
  <c r="R184" i="3" s="1"/>
  <c r="R196" i="3" s="1"/>
  <c r="R208" i="3" s="1"/>
  <c r="R220" i="3" s="1"/>
  <c r="R232" i="3" s="1"/>
  <c r="R244" i="3" s="1"/>
  <c r="R256" i="3" s="1"/>
  <c r="R268" i="3" s="1"/>
  <c r="R280" i="3" s="1"/>
  <c r="R292" i="3" s="1"/>
  <c r="R304" i="3" s="1"/>
  <c r="R316" i="3" s="1"/>
  <c r="R328" i="3" s="1"/>
  <c r="R340" i="3" s="1"/>
  <c r="R352" i="3" s="1"/>
  <c r="R364" i="3" s="1"/>
  <c r="R45" i="3"/>
  <c r="R46" i="3"/>
  <c r="R59" i="3" s="1"/>
  <c r="R71" i="3" s="1"/>
  <c r="R83" i="3" s="1"/>
  <c r="R98" i="3" s="1"/>
  <c r="R110" i="3" s="1"/>
  <c r="R122" i="3" s="1"/>
  <c r="R134" i="3" s="1"/>
  <c r="R146" i="3" s="1"/>
  <c r="R158" i="3" s="1"/>
  <c r="R170" i="3" s="1"/>
  <c r="R182" i="3" s="1"/>
  <c r="R194" i="3" s="1"/>
  <c r="R206" i="3" s="1"/>
  <c r="R218" i="3" s="1"/>
  <c r="R230" i="3" s="1"/>
  <c r="D47" i="3"/>
  <c r="D48" i="3" s="1"/>
  <c r="R47" i="3"/>
  <c r="R60" i="3" s="1"/>
  <c r="R72" i="3" s="1"/>
  <c r="R84" i="3" s="1"/>
  <c r="F58" i="3"/>
  <c r="F60" i="3" s="1"/>
  <c r="R58" i="3"/>
  <c r="R70" i="3"/>
  <c r="R82" i="3" s="1"/>
  <c r="R97" i="3" s="1"/>
  <c r="R109" i="3" s="1"/>
  <c r="R121" i="3" s="1"/>
  <c r="R133" i="3" s="1"/>
  <c r="R145" i="3" s="1"/>
  <c r="R157" i="3" s="1"/>
  <c r="R169" i="3" s="1"/>
  <c r="R181" i="3" s="1"/>
  <c r="R193" i="3" s="1"/>
  <c r="R205" i="3" s="1"/>
  <c r="R217" i="3" s="1"/>
  <c r="R229" i="3" s="1"/>
  <c r="R241" i="3" s="1"/>
  <c r="R253" i="3" s="1"/>
  <c r="R265" i="3" s="1"/>
  <c r="R277" i="3" s="1"/>
  <c r="R289" i="3" s="1"/>
  <c r="R301" i="3" s="1"/>
  <c r="R313" i="3" s="1"/>
  <c r="R325" i="3" s="1"/>
  <c r="R337" i="3" s="1"/>
  <c r="R99" i="3"/>
  <c r="R111" i="3" s="1"/>
  <c r="R123" i="3" s="1"/>
  <c r="R135" i="3" s="1"/>
  <c r="R147" i="3" s="1"/>
  <c r="R159" i="3"/>
  <c r="R171" i="3"/>
  <c r="R183" i="3" s="1"/>
  <c r="R195" i="3" s="1"/>
  <c r="R207" i="3" s="1"/>
  <c r="R219" i="3" s="1"/>
  <c r="R231" i="3" s="1"/>
  <c r="R243" i="3" s="1"/>
  <c r="R255" i="3" s="1"/>
  <c r="R267" i="3" s="1"/>
  <c r="R279" i="3" s="1"/>
  <c r="R291" i="3" s="1"/>
  <c r="R303" i="3" s="1"/>
  <c r="R315" i="3" s="1"/>
  <c r="R327" i="3" s="1"/>
  <c r="R339" i="3" s="1"/>
  <c r="R351" i="3" s="1"/>
  <c r="R363" i="3" s="1"/>
  <c r="R375" i="3" s="1"/>
  <c r="R387" i="3" s="1"/>
  <c r="R399" i="3" s="1"/>
  <c r="R411" i="3" s="1"/>
  <c r="R423" i="3" s="1"/>
  <c r="R435" i="3" s="1"/>
  <c r="R447" i="3" s="1"/>
  <c r="R459" i="3" s="1"/>
  <c r="R471" i="3" s="1"/>
  <c r="R483" i="3" s="1"/>
  <c r="R495" i="3" s="1"/>
  <c r="R242" i="3"/>
  <c r="R254" i="3" s="1"/>
  <c r="R266" i="3"/>
  <c r="R278" i="3" s="1"/>
  <c r="R290" i="3"/>
  <c r="R302" i="3" s="1"/>
  <c r="R314" i="3" s="1"/>
  <c r="R326" i="3" s="1"/>
  <c r="R338" i="3" s="1"/>
  <c r="R350" i="3" s="1"/>
  <c r="R362" i="3" s="1"/>
  <c r="R374" i="3" s="1"/>
  <c r="R386" i="3" s="1"/>
  <c r="R398" i="3" s="1"/>
  <c r="R410" i="3" s="1"/>
  <c r="R422" i="3" s="1"/>
  <c r="R434" i="3" s="1"/>
  <c r="R446" i="3" s="1"/>
  <c r="R458" i="3" s="1"/>
  <c r="R470" i="3" s="1"/>
  <c r="R482" i="3" s="1"/>
  <c r="R494" i="3" s="1"/>
  <c r="R349" i="3"/>
  <c r="R361" i="3" s="1"/>
  <c r="R373" i="3" s="1"/>
  <c r="R385" i="3" s="1"/>
  <c r="R397" i="3" s="1"/>
  <c r="R409" i="3" s="1"/>
  <c r="R421" i="3" s="1"/>
  <c r="R433" i="3" s="1"/>
  <c r="R445" i="3" s="1"/>
  <c r="R457" i="3" s="1"/>
  <c r="R469" i="3" s="1"/>
  <c r="R481" i="3" s="1"/>
  <c r="R493" i="3" s="1"/>
  <c r="R372" i="3"/>
  <c r="R376" i="3"/>
  <c r="R384" i="3"/>
  <c r="R388" i="3"/>
  <c r="R400" i="3" s="1"/>
  <c r="R412" i="3" s="1"/>
  <c r="R424" i="3" s="1"/>
  <c r="R436" i="3" s="1"/>
  <c r="R448" i="3" s="1"/>
  <c r="R460" i="3" s="1"/>
  <c r="R472" i="3" s="1"/>
  <c r="R484" i="3" s="1"/>
  <c r="R496" i="3" s="1"/>
  <c r="R396" i="3"/>
  <c r="R408" i="3" s="1"/>
  <c r="R420" i="3" s="1"/>
  <c r="R432" i="3" s="1"/>
  <c r="R444" i="3" s="1"/>
  <c r="R456" i="3" s="1"/>
  <c r="R468" i="3" s="1"/>
  <c r="R480" i="3" s="1"/>
  <c r="R492" i="3" s="1"/>
  <c r="R37" i="3" l="1"/>
  <c r="R49" i="3" s="1"/>
  <c r="R62" i="3" s="1"/>
  <c r="R74" i="3" s="1"/>
  <c r="R86" i="3" s="1"/>
  <c r="R101" i="3" s="1"/>
  <c r="R113" i="3" s="1"/>
  <c r="R125" i="3" s="1"/>
  <c r="R137" i="3" s="1"/>
  <c r="R149" i="3" s="1"/>
  <c r="R161" i="3" s="1"/>
  <c r="R173" i="3" s="1"/>
  <c r="R185" i="3" s="1"/>
  <c r="R197" i="3" s="1"/>
  <c r="R209" i="3" s="1"/>
  <c r="R221" i="3" s="1"/>
  <c r="R233" i="3" s="1"/>
  <c r="R245" i="3" s="1"/>
  <c r="R257" i="3" s="1"/>
  <c r="R269" i="3" s="1"/>
  <c r="R281" i="3" s="1"/>
  <c r="R293" i="3" s="1"/>
  <c r="R305" i="3" s="1"/>
  <c r="R317" i="3" s="1"/>
  <c r="R329" i="3" s="1"/>
  <c r="R341" i="3" s="1"/>
  <c r="R353" i="3" s="1"/>
  <c r="R365" i="3" s="1"/>
  <c r="R377" i="3" s="1"/>
  <c r="R389" i="3" s="1"/>
  <c r="R401" i="3" s="1"/>
  <c r="R413" i="3" s="1"/>
  <c r="R425" i="3" s="1"/>
  <c r="R437" i="3" s="1"/>
  <c r="R449" i="3" s="1"/>
  <c r="R461" i="3" s="1"/>
  <c r="R473" i="3" s="1"/>
  <c r="R485" i="3" s="1"/>
  <c r="R497" i="3" s="1"/>
  <c r="R26" i="3"/>
  <c r="D11" i="3"/>
  <c r="D12" i="3" s="1"/>
  <c r="D49" i="3"/>
  <c r="F89" i="3" s="1"/>
  <c r="F88" i="3" l="1"/>
  <c r="F90" i="3" s="1"/>
  <c r="F93" i="3" s="1"/>
  <c r="D13" i="3"/>
  <c r="D50" i="3" s="1"/>
  <c r="R38" i="3"/>
  <c r="R50" i="3" s="1"/>
  <c r="R63" i="3" s="1"/>
  <c r="R75" i="3" s="1"/>
  <c r="R87" i="3" s="1"/>
  <c r="R102" i="3" s="1"/>
  <c r="R114" i="3" s="1"/>
  <c r="R126" i="3" s="1"/>
  <c r="R138" i="3" s="1"/>
  <c r="R150" i="3" s="1"/>
  <c r="R162" i="3" s="1"/>
  <c r="R174" i="3" s="1"/>
  <c r="R186" i="3" s="1"/>
  <c r="R198" i="3" s="1"/>
  <c r="R210" i="3" s="1"/>
  <c r="R222" i="3" s="1"/>
  <c r="R234" i="3" s="1"/>
  <c r="R246" i="3" s="1"/>
  <c r="R258" i="3" s="1"/>
  <c r="R270" i="3" s="1"/>
  <c r="R282" i="3" s="1"/>
  <c r="R294" i="3" s="1"/>
  <c r="R306" i="3" s="1"/>
  <c r="R318" i="3" s="1"/>
  <c r="R330" i="3" s="1"/>
  <c r="R342" i="3" s="1"/>
  <c r="R354" i="3" s="1"/>
  <c r="R366" i="3" s="1"/>
  <c r="R378" i="3" s="1"/>
  <c r="R390" i="3" s="1"/>
  <c r="R402" i="3" s="1"/>
  <c r="R414" i="3" s="1"/>
  <c r="R426" i="3" s="1"/>
  <c r="R438" i="3" s="1"/>
  <c r="R450" i="3" s="1"/>
  <c r="R462" i="3" s="1"/>
  <c r="R474" i="3" s="1"/>
  <c r="R486" i="3" s="1"/>
  <c r="R498" i="3" s="1"/>
  <c r="R27" i="3"/>
  <c r="T26" i="3"/>
  <c r="T27" i="3" s="1"/>
  <c r="R39" i="3" l="1"/>
  <c r="R51" i="3" s="1"/>
  <c r="R64" i="3" s="1"/>
  <c r="R76" i="3" s="1"/>
  <c r="R90" i="3" s="1"/>
  <c r="R103" i="3" s="1"/>
  <c r="R115" i="3" s="1"/>
  <c r="R127" i="3" s="1"/>
  <c r="R139" i="3" s="1"/>
  <c r="R151" i="3" s="1"/>
  <c r="R163" i="3" s="1"/>
  <c r="R175" i="3" s="1"/>
  <c r="R187" i="3" s="1"/>
  <c r="R199" i="3" s="1"/>
  <c r="R211" i="3" s="1"/>
  <c r="R223" i="3" s="1"/>
  <c r="R235" i="3" s="1"/>
  <c r="R247" i="3" s="1"/>
  <c r="R259" i="3" s="1"/>
  <c r="R271" i="3" s="1"/>
  <c r="R283" i="3" s="1"/>
  <c r="R295" i="3" s="1"/>
  <c r="R307" i="3" s="1"/>
  <c r="R319" i="3" s="1"/>
  <c r="R331" i="3" s="1"/>
  <c r="R343" i="3" s="1"/>
  <c r="R355" i="3" s="1"/>
  <c r="R367" i="3" s="1"/>
  <c r="R379" i="3" s="1"/>
  <c r="R391" i="3" s="1"/>
  <c r="R403" i="3" s="1"/>
  <c r="R415" i="3" s="1"/>
  <c r="R427" i="3" s="1"/>
  <c r="R439" i="3" s="1"/>
  <c r="R451" i="3" s="1"/>
  <c r="R463" i="3" s="1"/>
  <c r="R475" i="3" s="1"/>
  <c r="R487" i="3" s="1"/>
  <c r="R499" i="3" s="1"/>
  <c r="R28" i="3"/>
  <c r="R29" i="3" l="1"/>
  <c r="R40" i="3"/>
  <c r="R52" i="3" s="1"/>
  <c r="R65" i="3" s="1"/>
  <c r="R77" i="3" s="1"/>
  <c r="R92" i="3" s="1"/>
  <c r="R104" i="3" s="1"/>
  <c r="R116" i="3" s="1"/>
  <c r="R128" i="3" s="1"/>
  <c r="R140" i="3" s="1"/>
  <c r="R152" i="3" s="1"/>
  <c r="R164" i="3" s="1"/>
  <c r="R176" i="3" s="1"/>
  <c r="R188" i="3" s="1"/>
  <c r="R200" i="3" s="1"/>
  <c r="R212" i="3" s="1"/>
  <c r="R224" i="3" s="1"/>
  <c r="R236" i="3" s="1"/>
  <c r="R248" i="3" s="1"/>
  <c r="R260" i="3" s="1"/>
  <c r="R272" i="3" s="1"/>
  <c r="R284" i="3" s="1"/>
  <c r="R296" i="3" s="1"/>
  <c r="R308" i="3" s="1"/>
  <c r="R320" i="3" s="1"/>
  <c r="R332" i="3" s="1"/>
  <c r="R344" i="3" s="1"/>
  <c r="R356" i="3" s="1"/>
  <c r="R368" i="3" s="1"/>
  <c r="R380" i="3" s="1"/>
  <c r="R392" i="3" s="1"/>
  <c r="R404" i="3" s="1"/>
  <c r="R416" i="3" s="1"/>
  <c r="R428" i="3" s="1"/>
  <c r="R440" i="3" s="1"/>
  <c r="R452" i="3" s="1"/>
  <c r="R464" i="3" s="1"/>
  <c r="R476" i="3" s="1"/>
  <c r="R488" i="3" s="1"/>
  <c r="R500" i="3" s="1"/>
  <c r="T28" i="3"/>
  <c r="T29" i="3" s="1"/>
  <c r="T30" i="3" l="1"/>
  <c r="R41" i="3"/>
  <c r="R53" i="3" s="1"/>
  <c r="R66" i="3" s="1"/>
  <c r="R78" i="3" s="1"/>
  <c r="R93" i="3" s="1"/>
  <c r="R105" i="3" s="1"/>
  <c r="R117" i="3" s="1"/>
  <c r="R129" i="3" s="1"/>
  <c r="R141" i="3" s="1"/>
  <c r="R153" i="3" s="1"/>
  <c r="R165" i="3" s="1"/>
  <c r="R177" i="3" s="1"/>
  <c r="R189" i="3" s="1"/>
  <c r="R201" i="3" s="1"/>
  <c r="R213" i="3" s="1"/>
  <c r="R225" i="3" s="1"/>
  <c r="R237" i="3" s="1"/>
  <c r="R249" i="3" s="1"/>
  <c r="R261" i="3" s="1"/>
  <c r="R273" i="3" s="1"/>
  <c r="R285" i="3" s="1"/>
  <c r="R297" i="3" s="1"/>
  <c r="R309" i="3" s="1"/>
  <c r="R321" i="3" s="1"/>
  <c r="R333" i="3" s="1"/>
  <c r="R345" i="3" s="1"/>
  <c r="R357" i="3" s="1"/>
  <c r="R369" i="3" s="1"/>
  <c r="R381" i="3" s="1"/>
  <c r="R393" i="3" s="1"/>
  <c r="R405" i="3" s="1"/>
  <c r="R417" i="3" s="1"/>
  <c r="R429" i="3" s="1"/>
  <c r="R441" i="3" s="1"/>
  <c r="R453" i="3" s="1"/>
  <c r="R465" i="3" s="1"/>
  <c r="R477" i="3" s="1"/>
  <c r="R489" i="3" s="1"/>
  <c r="R501" i="3" s="1"/>
  <c r="R30" i="3"/>
  <c r="R42" i="3" l="1"/>
  <c r="R54" i="3" s="1"/>
  <c r="R67" i="3" s="1"/>
  <c r="R79" i="3" s="1"/>
  <c r="R94" i="3" s="1"/>
  <c r="R106" i="3" s="1"/>
  <c r="R118" i="3" s="1"/>
  <c r="R130" i="3" s="1"/>
  <c r="R142" i="3" s="1"/>
  <c r="R154" i="3" s="1"/>
  <c r="R166" i="3" s="1"/>
  <c r="R178" i="3" s="1"/>
  <c r="R190" i="3" s="1"/>
  <c r="R202" i="3" s="1"/>
  <c r="R214" i="3" s="1"/>
  <c r="R226" i="3" s="1"/>
  <c r="R238" i="3" s="1"/>
  <c r="R250" i="3" s="1"/>
  <c r="R262" i="3" s="1"/>
  <c r="R274" i="3" s="1"/>
  <c r="R286" i="3" s="1"/>
  <c r="R298" i="3" s="1"/>
  <c r="R310" i="3" s="1"/>
  <c r="R322" i="3" s="1"/>
  <c r="R334" i="3" s="1"/>
  <c r="R346" i="3" s="1"/>
  <c r="R358" i="3" s="1"/>
  <c r="R370" i="3" s="1"/>
  <c r="R382" i="3" s="1"/>
  <c r="R394" i="3" s="1"/>
  <c r="R406" i="3" s="1"/>
  <c r="R418" i="3" s="1"/>
  <c r="R430" i="3" s="1"/>
  <c r="R442" i="3" s="1"/>
  <c r="R454" i="3" s="1"/>
  <c r="R466" i="3" s="1"/>
  <c r="R478" i="3" s="1"/>
  <c r="R490" i="3" s="1"/>
  <c r="R502" i="3" s="1"/>
  <c r="R31" i="3"/>
  <c r="R43" i="3" s="1"/>
  <c r="R55" i="3" s="1"/>
  <c r="R68" i="3" s="1"/>
  <c r="R80" i="3" s="1"/>
  <c r="R95" i="3" s="1"/>
  <c r="R107" i="3" s="1"/>
  <c r="R119" i="3" s="1"/>
  <c r="R131" i="3" s="1"/>
  <c r="R143" i="3" s="1"/>
  <c r="R155" i="3" s="1"/>
  <c r="R167" i="3" s="1"/>
  <c r="R179" i="3" s="1"/>
  <c r="R191" i="3" s="1"/>
  <c r="R203" i="3" s="1"/>
  <c r="R215" i="3" s="1"/>
  <c r="R227" i="3" s="1"/>
  <c r="R239" i="3" s="1"/>
  <c r="R251" i="3" s="1"/>
  <c r="R263" i="3" s="1"/>
  <c r="R275" i="3" s="1"/>
  <c r="R287" i="3" s="1"/>
  <c r="R299" i="3" s="1"/>
  <c r="R311" i="3" s="1"/>
  <c r="R323" i="3" s="1"/>
  <c r="R335" i="3" s="1"/>
  <c r="R347" i="3" s="1"/>
  <c r="R359" i="3" s="1"/>
  <c r="R371" i="3" s="1"/>
  <c r="R383" i="3" s="1"/>
  <c r="R395" i="3" s="1"/>
  <c r="R407" i="3" s="1"/>
  <c r="R419" i="3" s="1"/>
  <c r="R431" i="3" s="1"/>
  <c r="R443" i="3" s="1"/>
  <c r="R455" i="3" s="1"/>
  <c r="R467" i="3" s="1"/>
  <c r="R479" i="3" s="1"/>
  <c r="R491" i="3" s="1"/>
  <c r="R503" i="3" s="1"/>
  <c r="T31" i="3" l="1"/>
  <c r="T32" i="3" s="1"/>
  <c r="T33" i="3" s="1"/>
  <c r="T34" i="3" s="1"/>
  <c r="T35" i="3" s="1"/>
  <c r="T36" i="3" s="1"/>
  <c r="T37" i="3" s="1"/>
  <c r="T38" i="3" s="1"/>
  <c r="T39" i="3" s="1"/>
  <c r="T40" i="3" s="1"/>
  <c r="T41" i="3" s="1"/>
  <c r="T42" i="3" s="1"/>
  <c r="T43" i="3" s="1"/>
  <c r="T44" i="3" s="1"/>
  <c r="T45" i="3" s="1"/>
  <c r="T46" i="3" s="1"/>
  <c r="T47" i="3" s="1"/>
  <c r="T48" i="3" s="1"/>
  <c r="T49" i="3" s="1"/>
  <c r="T50" i="3" s="1"/>
  <c r="T51" i="3" s="1"/>
  <c r="T52" i="3" s="1"/>
  <c r="T53" i="3" s="1"/>
  <c r="T54" i="3" s="1"/>
  <c r="T55" i="3" s="1"/>
  <c r="T57" i="3" s="1"/>
  <c r="T58" i="3" s="1"/>
  <c r="T59" i="3" s="1"/>
  <c r="T60" i="3" s="1"/>
  <c r="T61" i="3" s="1"/>
  <c r="T62" i="3" s="1"/>
  <c r="T63" i="3" s="1"/>
  <c r="T64" i="3" s="1"/>
  <c r="T65" i="3" s="1"/>
  <c r="T66" i="3" s="1"/>
  <c r="T67" i="3" s="1"/>
  <c r="T68" i="3" s="1"/>
  <c r="T69" i="3" s="1"/>
  <c r="T70" i="3" s="1"/>
  <c r="T71" i="3" s="1"/>
  <c r="T72" i="3" s="1"/>
  <c r="T73" i="3" s="1"/>
  <c r="T74" i="3" s="1"/>
  <c r="T75" i="3" s="1"/>
  <c r="T76" i="3" s="1"/>
  <c r="T77" i="3" s="1"/>
  <c r="T78" i="3" s="1"/>
  <c r="T79" i="3" s="1"/>
  <c r="T80" i="3" s="1"/>
  <c r="T81" i="3" s="1"/>
  <c r="T82" i="3" s="1"/>
  <c r="T83" i="3" s="1"/>
  <c r="T84" i="3" s="1"/>
  <c r="T85" i="3" s="1"/>
  <c r="T86" i="3" s="1"/>
  <c r="T87" i="3" s="1"/>
  <c r="T90" i="3" s="1"/>
  <c r="T92" i="3" s="1"/>
  <c r="T93" i="3" s="1"/>
  <c r="T94" i="3" s="1"/>
  <c r="T95" i="3" s="1"/>
  <c r="T96" i="3" s="1"/>
  <c r="T97" i="3" s="1"/>
  <c r="T98" i="3" s="1"/>
  <c r="T99" i="3" s="1"/>
  <c r="T100" i="3" s="1"/>
  <c r="T101" i="3" s="1"/>
  <c r="T102" i="3" s="1"/>
  <c r="T103" i="3" s="1"/>
  <c r="T104" i="3" s="1"/>
  <c r="T105" i="3" s="1"/>
  <c r="T106" i="3" s="1"/>
  <c r="T107" i="3" s="1"/>
  <c r="T108" i="3" s="1"/>
  <c r="T109" i="3" s="1"/>
  <c r="T110" i="3" s="1"/>
  <c r="T111" i="3" s="1"/>
  <c r="T112" i="3" s="1"/>
  <c r="T113" i="3" s="1"/>
  <c r="T114" i="3" s="1"/>
  <c r="T115" i="3" s="1"/>
  <c r="T116" i="3" s="1"/>
  <c r="T117" i="3" s="1"/>
  <c r="T118" i="3" s="1"/>
  <c r="T119" i="3" s="1"/>
  <c r="T120" i="3" s="1"/>
  <c r="T121" i="3" s="1"/>
  <c r="T122" i="3" s="1"/>
  <c r="T123" i="3" s="1"/>
  <c r="T124" i="3" s="1"/>
  <c r="T125" i="3" s="1"/>
  <c r="T126" i="3" s="1"/>
  <c r="T127" i="3" s="1"/>
  <c r="T128" i="3" s="1"/>
  <c r="T129" i="3" s="1"/>
  <c r="T130" i="3" s="1"/>
  <c r="T131" i="3" s="1"/>
  <c r="T132" i="3" s="1"/>
  <c r="T133" i="3" s="1"/>
  <c r="T134" i="3" s="1"/>
  <c r="T135" i="3" s="1"/>
  <c r="T136" i="3" s="1"/>
  <c r="T137" i="3" s="1"/>
  <c r="T138" i="3" s="1"/>
  <c r="T139" i="3" s="1"/>
  <c r="T140" i="3" s="1"/>
  <c r="T141" i="3" s="1"/>
  <c r="T142" i="3" s="1"/>
  <c r="T143" i="3" s="1"/>
  <c r="T144" i="3" s="1"/>
  <c r="T145" i="3" s="1"/>
  <c r="T146" i="3" s="1"/>
  <c r="T147" i="3" s="1"/>
  <c r="T148" i="3" s="1"/>
  <c r="T149" i="3" s="1"/>
  <c r="T150" i="3" s="1"/>
  <c r="T151" i="3" s="1"/>
  <c r="T152" i="3" s="1"/>
  <c r="T153" i="3" s="1"/>
  <c r="T154" i="3" s="1"/>
  <c r="T155" i="3" s="1"/>
  <c r="T156" i="3" s="1"/>
  <c r="T157" i="3" s="1"/>
  <c r="T158" i="3" s="1"/>
  <c r="T159" i="3" s="1"/>
  <c r="T160" i="3" s="1"/>
  <c r="T161" i="3" s="1"/>
  <c r="T162" i="3" s="1"/>
  <c r="T163" i="3" s="1"/>
  <c r="T164" i="3" s="1"/>
  <c r="T165" i="3" s="1"/>
  <c r="T166" i="3" s="1"/>
  <c r="T167" i="3" s="1"/>
  <c r="T168" i="3" s="1"/>
  <c r="T169" i="3" s="1"/>
  <c r="T170" i="3" s="1"/>
  <c r="T171" i="3" s="1"/>
  <c r="T172" i="3" s="1"/>
  <c r="T173" i="3" s="1"/>
  <c r="T174" i="3" s="1"/>
  <c r="T175" i="3" s="1"/>
  <c r="T176" i="3" s="1"/>
  <c r="T177" i="3" s="1"/>
  <c r="T178" i="3" s="1"/>
  <c r="T179" i="3" s="1"/>
  <c r="T180" i="3" s="1"/>
  <c r="T181" i="3" s="1"/>
  <c r="T182" i="3" s="1"/>
  <c r="T183" i="3" s="1"/>
  <c r="T184" i="3" s="1"/>
  <c r="T185" i="3" s="1"/>
  <c r="T186" i="3" s="1"/>
  <c r="T187" i="3" s="1"/>
  <c r="T188" i="3" s="1"/>
  <c r="T189" i="3" s="1"/>
  <c r="T190" i="3" s="1"/>
  <c r="T191" i="3" s="1"/>
  <c r="T192" i="3" s="1"/>
  <c r="T193" i="3" s="1"/>
  <c r="T194" i="3" s="1"/>
  <c r="T195" i="3" s="1"/>
  <c r="T196" i="3" s="1"/>
  <c r="T197" i="3" s="1"/>
  <c r="T198" i="3" s="1"/>
  <c r="T199" i="3" s="1"/>
  <c r="T200" i="3" s="1"/>
  <c r="T201" i="3" s="1"/>
  <c r="T202" i="3" s="1"/>
  <c r="T203" i="3" s="1"/>
  <c r="T204" i="3" s="1"/>
  <c r="T205" i="3" s="1"/>
  <c r="T206" i="3" s="1"/>
  <c r="T207" i="3" s="1"/>
  <c r="T208" i="3" s="1"/>
  <c r="T209" i="3" s="1"/>
  <c r="T210" i="3" s="1"/>
  <c r="T211" i="3" s="1"/>
  <c r="T212" i="3" s="1"/>
  <c r="T213" i="3" s="1"/>
  <c r="T214" i="3" s="1"/>
  <c r="T215" i="3" s="1"/>
  <c r="T216" i="3" s="1"/>
  <c r="T217" i="3" s="1"/>
  <c r="T218" i="3" s="1"/>
  <c r="T219" i="3" s="1"/>
  <c r="T220" i="3" s="1"/>
  <c r="T221" i="3" s="1"/>
  <c r="T222" i="3" s="1"/>
  <c r="T223" i="3" s="1"/>
  <c r="T224" i="3" s="1"/>
  <c r="T225" i="3" s="1"/>
  <c r="T226" i="3" s="1"/>
  <c r="T227" i="3" s="1"/>
  <c r="T228" i="3" s="1"/>
  <c r="T229" i="3" s="1"/>
  <c r="T230" i="3" s="1"/>
  <c r="T231" i="3" s="1"/>
  <c r="T232" i="3" s="1"/>
  <c r="T233" i="3" s="1"/>
  <c r="T234" i="3" s="1"/>
  <c r="T235" i="3" s="1"/>
  <c r="T236" i="3" s="1"/>
  <c r="T237" i="3" s="1"/>
  <c r="T238" i="3" s="1"/>
  <c r="T239" i="3" s="1"/>
  <c r="T240" i="3" s="1"/>
  <c r="T241" i="3" s="1"/>
  <c r="T242" i="3" s="1"/>
  <c r="T243" i="3" s="1"/>
  <c r="T244" i="3" s="1"/>
  <c r="T245" i="3" s="1"/>
  <c r="T246" i="3" s="1"/>
  <c r="T247" i="3" s="1"/>
  <c r="T248" i="3" s="1"/>
  <c r="T249" i="3" s="1"/>
  <c r="T250" i="3" s="1"/>
  <c r="T251" i="3" s="1"/>
  <c r="T252" i="3" s="1"/>
  <c r="T253" i="3" s="1"/>
  <c r="T254" i="3" s="1"/>
  <c r="T255" i="3" s="1"/>
  <c r="T256" i="3" s="1"/>
  <c r="T257" i="3" s="1"/>
  <c r="T258" i="3" s="1"/>
  <c r="T259" i="3" s="1"/>
  <c r="T260" i="3" s="1"/>
  <c r="T261" i="3" s="1"/>
  <c r="T262" i="3" s="1"/>
  <c r="T263" i="3" s="1"/>
  <c r="T264" i="3" l="1"/>
  <c r="T265" i="3" s="1"/>
  <c r="T266" i="3" s="1"/>
  <c r="T267" i="3" s="1"/>
  <c r="T268" i="3" s="1"/>
  <c r="T269" i="3" s="1"/>
  <c r="T270" i="3" s="1"/>
  <c r="T271" i="3" s="1"/>
  <c r="T272" i="3" s="1"/>
  <c r="T273" i="3" s="1"/>
  <c r="T274" i="3" s="1"/>
  <c r="T275" i="3" s="1"/>
  <c r="T276" i="3" s="1"/>
  <c r="T277" i="3" s="1"/>
  <c r="T278" i="3" s="1"/>
  <c r="T279" i="3" s="1"/>
  <c r="T280" i="3" s="1"/>
  <c r="T281" i="3" s="1"/>
  <c r="T282" i="3" s="1"/>
  <c r="T283" i="3" s="1"/>
  <c r="T284" i="3" s="1"/>
  <c r="T285" i="3" s="1"/>
  <c r="T286" i="3" s="1"/>
  <c r="T287" i="3" s="1"/>
  <c r="T288" i="3" s="1"/>
  <c r="T289" i="3" s="1"/>
  <c r="T290" i="3" s="1"/>
  <c r="T291" i="3" s="1"/>
  <c r="T292" i="3" s="1"/>
  <c r="T293" i="3" s="1"/>
  <c r="T294" i="3" s="1"/>
  <c r="T295" i="3" s="1"/>
  <c r="T296" i="3" s="1"/>
  <c r="T297" i="3" s="1"/>
  <c r="T298" i="3" s="1"/>
  <c r="T299" i="3" s="1"/>
  <c r="T300" i="3" s="1"/>
  <c r="T301" i="3" s="1"/>
  <c r="T302" i="3" s="1"/>
  <c r="T303" i="3" s="1"/>
  <c r="T304" i="3" s="1"/>
  <c r="T305" i="3" s="1"/>
  <c r="T306" i="3" s="1"/>
  <c r="T307" i="3" s="1"/>
  <c r="T308" i="3" s="1"/>
  <c r="T309" i="3" s="1"/>
  <c r="T310" i="3" s="1"/>
  <c r="T311" i="3" s="1"/>
  <c r="T312" i="3" s="1"/>
  <c r="T313" i="3" s="1"/>
  <c r="T314" i="3" s="1"/>
  <c r="T315" i="3" s="1"/>
  <c r="T316" i="3" s="1"/>
  <c r="T317" i="3" s="1"/>
  <c r="T318" i="3" s="1"/>
  <c r="T319" i="3" s="1"/>
  <c r="T320" i="3" s="1"/>
  <c r="T321" i="3" s="1"/>
  <c r="T322" i="3" s="1"/>
  <c r="T323" i="3" s="1"/>
  <c r="T324" i="3" s="1"/>
  <c r="T325" i="3" s="1"/>
  <c r="T326" i="3" s="1"/>
  <c r="T327" i="3" s="1"/>
  <c r="T328" i="3" s="1"/>
  <c r="T329" i="3" s="1"/>
  <c r="T330" i="3" s="1"/>
  <c r="T331" i="3" s="1"/>
  <c r="T332" i="3" s="1"/>
  <c r="T333" i="3" s="1"/>
  <c r="T334" i="3" s="1"/>
  <c r="T335" i="3" s="1"/>
  <c r="T336" i="3" s="1"/>
  <c r="T337" i="3" s="1"/>
  <c r="T338" i="3" s="1"/>
  <c r="T339" i="3" s="1"/>
  <c r="T340" i="3" s="1"/>
  <c r="T341" i="3" s="1"/>
  <c r="T342" i="3" s="1"/>
  <c r="T343" i="3" s="1"/>
  <c r="T344" i="3" s="1"/>
  <c r="T345" i="3" s="1"/>
  <c r="T346" i="3" s="1"/>
  <c r="T347" i="3" s="1"/>
  <c r="T348" i="3" s="1"/>
  <c r="T349" i="3" s="1"/>
  <c r="T350" i="3" s="1"/>
  <c r="T351" i="3" s="1"/>
  <c r="T352" i="3" s="1"/>
  <c r="T353" i="3" s="1"/>
  <c r="T354" i="3" s="1"/>
  <c r="T355" i="3" s="1"/>
  <c r="T356" i="3" s="1"/>
  <c r="T357" i="3" s="1"/>
  <c r="T358" i="3" s="1"/>
  <c r="T359" i="3" s="1"/>
  <c r="T360" i="3" s="1"/>
  <c r="T361" i="3" s="1"/>
  <c r="T362" i="3" s="1"/>
  <c r="T363" i="3" s="1"/>
  <c r="T364" i="3" s="1"/>
  <c r="T365" i="3" s="1"/>
  <c r="T366" i="3" s="1"/>
  <c r="T367" i="3" s="1"/>
  <c r="T368" i="3" s="1"/>
  <c r="T369" i="3" s="1"/>
  <c r="T370" i="3" s="1"/>
  <c r="T371" i="3" s="1"/>
  <c r="T372" i="3" s="1"/>
  <c r="T373" i="3" s="1"/>
  <c r="T374" i="3" s="1"/>
  <c r="T375" i="3" s="1"/>
  <c r="T376" i="3" s="1"/>
  <c r="T377" i="3" s="1"/>
  <c r="T378" i="3" s="1"/>
  <c r="T379" i="3" s="1"/>
  <c r="T380" i="3" s="1"/>
  <c r="T381" i="3" s="1"/>
  <c r="T382" i="3" s="1"/>
  <c r="T383" i="3" s="1"/>
  <c r="V16" i="3"/>
  <c r="V17" i="3" l="1"/>
  <c r="T384" i="3"/>
  <c r="T385" i="3" s="1"/>
  <c r="T386" i="3" s="1"/>
  <c r="T387" i="3" s="1"/>
  <c r="T388" i="3" s="1"/>
  <c r="T389" i="3" s="1"/>
  <c r="T390" i="3" s="1"/>
  <c r="T391" i="3" s="1"/>
  <c r="T392" i="3" s="1"/>
  <c r="T393" i="3" s="1"/>
  <c r="T394" i="3" s="1"/>
  <c r="T395" i="3" s="1"/>
  <c r="T396" i="3" s="1"/>
  <c r="T397" i="3" s="1"/>
  <c r="T398" i="3" s="1"/>
  <c r="T399" i="3" s="1"/>
  <c r="T400" i="3" s="1"/>
  <c r="T401" i="3" s="1"/>
  <c r="T402" i="3" s="1"/>
  <c r="T403" i="3" s="1"/>
  <c r="T404" i="3" s="1"/>
  <c r="T405" i="3" s="1"/>
  <c r="T406" i="3" s="1"/>
  <c r="T407" i="3" s="1"/>
  <c r="T408" i="3" s="1"/>
  <c r="T409" i="3" s="1"/>
  <c r="T410" i="3" s="1"/>
  <c r="T411" i="3" s="1"/>
  <c r="T412" i="3" s="1"/>
  <c r="T413" i="3" s="1"/>
  <c r="T414" i="3" s="1"/>
  <c r="T415" i="3" s="1"/>
  <c r="T416" i="3" s="1"/>
  <c r="T417" i="3" s="1"/>
  <c r="T418" i="3" s="1"/>
  <c r="T419" i="3" s="1"/>
  <c r="T420" i="3" s="1"/>
  <c r="T421" i="3" s="1"/>
  <c r="T422" i="3" s="1"/>
  <c r="T423" i="3" s="1"/>
  <c r="T424" i="3" s="1"/>
  <c r="T425" i="3" s="1"/>
  <c r="T426" i="3" s="1"/>
  <c r="T427" i="3" s="1"/>
  <c r="T428" i="3" s="1"/>
  <c r="T429" i="3" s="1"/>
  <c r="T430" i="3" s="1"/>
  <c r="T431" i="3" s="1"/>
  <c r="T432" i="3" s="1"/>
  <c r="T433" i="3" s="1"/>
  <c r="T434" i="3" s="1"/>
  <c r="T435" i="3" s="1"/>
  <c r="T436" i="3" s="1"/>
  <c r="T437" i="3" s="1"/>
  <c r="T438" i="3" s="1"/>
  <c r="T439" i="3" s="1"/>
  <c r="T440" i="3" s="1"/>
  <c r="T441" i="3" s="1"/>
  <c r="T442" i="3" s="1"/>
  <c r="T443" i="3" s="1"/>
  <c r="T444" i="3" s="1"/>
  <c r="T445" i="3" s="1"/>
  <c r="T446" i="3" s="1"/>
  <c r="T447" i="3" s="1"/>
  <c r="T448" i="3" s="1"/>
  <c r="T449" i="3" s="1"/>
  <c r="T450" i="3" s="1"/>
  <c r="T451" i="3" s="1"/>
  <c r="T452" i="3" s="1"/>
  <c r="T453" i="3" s="1"/>
  <c r="T454" i="3" s="1"/>
  <c r="T455" i="3" s="1"/>
  <c r="T456" i="3" s="1"/>
  <c r="T457" i="3" s="1"/>
  <c r="T458" i="3" s="1"/>
  <c r="T459" i="3" s="1"/>
  <c r="T460" i="3" s="1"/>
  <c r="T461" i="3" s="1"/>
  <c r="T462" i="3" s="1"/>
  <c r="T463" i="3" s="1"/>
  <c r="T464" i="3" s="1"/>
  <c r="T465" i="3" s="1"/>
  <c r="T466" i="3" s="1"/>
  <c r="T467" i="3" s="1"/>
  <c r="T468" i="3" s="1"/>
  <c r="T469" i="3" s="1"/>
  <c r="T470" i="3" s="1"/>
  <c r="T471" i="3" s="1"/>
  <c r="T472" i="3" s="1"/>
  <c r="T473" i="3" s="1"/>
  <c r="T474" i="3" s="1"/>
  <c r="T475" i="3" s="1"/>
  <c r="T476" i="3" s="1"/>
  <c r="T477" i="3" s="1"/>
  <c r="T478" i="3" s="1"/>
  <c r="T479" i="3" s="1"/>
  <c r="T480" i="3" s="1"/>
  <c r="T481" i="3" s="1"/>
  <c r="T482" i="3" s="1"/>
  <c r="T483" i="3" s="1"/>
  <c r="T484" i="3" s="1"/>
  <c r="T485" i="3" s="1"/>
  <c r="T486" i="3" s="1"/>
  <c r="T487" i="3" s="1"/>
  <c r="T488" i="3" s="1"/>
  <c r="T489" i="3" s="1"/>
  <c r="T490" i="3" s="1"/>
  <c r="T491" i="3" s="1"/>
  <c r="T492" i="3" s="1"/>
  <c r="T493" i="3" s="1"/>
  <c r="T494" i="3" s="1"/>
  <c r="T495" i="3" s="1"/>
  <c r="T496" i="3" s="1"/>
  <c r="T497" i="3" s="1"/>
  <c r="T498" i="3" s="1"/>
  <c r="T499" i="3" s="1"/>
  <c r="T500" i="3" s="1"/>
  <c r="T501" i="3" s="1"/>
  <c r="T502" i="3" s="1"/>
  <c r="T503" i="3" s="1"/>
  <c r="V18" i="3" s="1"/>
</calcChain>
</file>

<file path=xl/sharedStrings.xml><?xml version="1.0" encoding="utf-8"?>
<sst xmlns="http://schemas.openxmlformats.org/spreadsheetml/2006/main" count="137" uniqueCount="130">
  <si>
    <t>For educational purposes only.  The numbers in this budget are NOT representative of any specific enterprise.</t>
  </si>
  <si>
    <t>Line C x (1 + Line E)^Line D</t>
  </si>
  <si>
    <t>=</t>
  </si>
  <si>
    <t>= Estimated Cost of Living in Year 1 of Retirement</t>
  </si>
  <si>
    <t>x</t>
  </si>
  <si>
    <t>E. Expected Annual Inflation Rate Until Retirement</t>
  </si>
  <si>
    <t>D. Years Until Retirement</t>
  </si>
  <si>
    <t>C. = Total Cash Needs</t>
  </si>
  <si>
    <t>+</t>
  </si>
  <si>
    <t>B. + Total Expenses (Line G from budget)</t>
  </si>
  <si>
    <t>A. Total Income Tax &amp; Payroll Expenses</t>
  </si>
  <si>
    <t>Estimating Your Cost of Living in Year 1 of Retirement</t>
  </si>
  <si>
    <t xml:space="preserve">  (That's roughly equivalent to current tuition of $20,000/year)</t>
  </si>
  <si>
    <t>College tuition in 15 years will cost $50,000/year</t>
  </si>
  <si>
    <t>6% annual rate of return</t>
  </si>
  <si>
    <t>Assumes:</t>
  </si>
  <si>
    <t>$350/month</t>
  </si>
  <si>
    <t>$175/month</t>
  </si>
  <si>
    <t>$85/month</t>
  </si>
  <si>
    <t>In 15 years</t>
  </si>
  <si>
    <t>$600/month</t>
  </si>
  <si>
    <t>$300/month</t>
  </si>
  <si>
    <t>$150/month</t>
  </si>
  <si>
    <t>In 10 years</t>
  </si>
  <si>
    <t>$1,400/month</t>
  </si>
  <si>
    <t>$700/month</t>
  </si>
  <si>
    <t>In 5 years</t>
  </si>
  <si>
    <t xml:space="preserve">To reach: </t>
  </si>
  <si>
    <t>Education Investments</t>
  </si>
  <si>
    <t>Increase your contribution each year by the rate of inflation</t>
  </si>
  <si>
    <t>8% annual rate of return on investments</t>
  </si>
  <si>
    <t>Goal of $3 million for your household at day of retirement</t>
  </si>
  <si>
    <t>No current retirement investments</t>
  </si>
  <si>
    <t>$400/month</t>
  </si>
  <si>
    <t>In 40 years</t>
  </si>
  <si>
    <t>$1,200/month</t>
  </si>
  <si>
    <t>$1,500/month</t>
  </si>
  <si>
    <t>In 30 years</t>
  </si>
  <si>
    <t>$3,600/month</t>
  </si>
  <si>
    <t>$4,000/month</t>
  </si>
  <si>
    <t>In 20 years</t>
  </si>
  <si>
    <t>With Matching</t>
  </si>
  <si>
    <t>With no matching contributions</t>
  </si>
  <si>
    <t>To Reach $3 million</t>
  </si>
  <si>
    <t>Retirement Investments</t>
  </si>
  <si>
    <t>Line 3 / Line 4</t>
  </si>
  <si>
    <t>Average Monthly Addition to Emergency Fund</t>
  </si>
  <si>
    <t>Desired Number of Months to Reach Your Goal</t>
  </si>
  <si>
    <t>Line 1 - Line 2</t>
  </si>
  <si>
    <t>Amount Needed</t>
  </si>
  <si>
    <t>Current Amount in Emergency Savings</t>
  </si>
  <si>
    <t>For "Monthly Expenses" use Line G from above</t>
  </si>
  <si>
    <t>Your Goal (Monthly Expenses x 3-6 months)</t>
  </si>
  <si>
    <t>Emergency Fund</t>
  </si>
  <si>
    <t>Savings Goals</t>
  </si>
  <si>
    <t>Line C - Line D - Line G</t>
  </si>
  <si>
    <t>Monthly Surplus</t>
  </si>
  <si>
    <t>Line E + Line F</t>
  </si>
  <si>
    <t>G. Total Cash Expenses</t>
  </si>
  <si>
    <t>Fudge Factor %</t>
  </si>
  <si>
    <t>F.  Unplanned Expenses (Fudge Factor)</t>
  </si>
  <si>
    <t>E. Subtotal of Expenses</t>
  </si>
  <si>
    <t>Goal:  &lt; $100/month</t>
  </si>
  <si>
    <t>Miscellaneous</t>
  </si>
  <si>
    <t>Average:  Gross Income x 3%</t>
  </si>
  <si>
    <t>Entertainment</t>
  </si>
  <si>
    <t>Average:  $1,500/child/month</t>
  </si>
  <si>
    <t>Child Care</t>
  </si>
  <si>
    <t xml:space="preserve">  Other</t>
  </si>
  <si>
    <t xml:space="preserve">  Personal Property (autos, boats))</t>
  </si>
  <si>
    <t>Taxes:</t>
  </si>
  <si>
    <t>Average:  Gross Income x 5-10%</t>
  </si>
  <si>
    <t>Medical Expenses</t>
  </si>
  <si>
    <t>Personal Items</t>
  </si>
  <si>
    <t>$10/month</t>
  </si>
  <si>
    <t xml:space="preserve">  Renter's Insurance</t>
  </si>
  <si>
    <t xml:space="preserve">  Disability</t>
  </si>
  <si>
    <t>$400/person/month</t>
  </si>
  <si>
    <t xml:space="preserve">  Health</t>
  </si>
  <si>
    <t xml:space="preserve">  Auto</t>
  </si>
  <si>
    <t>$50/month</t>
  </si>
  <si>
    <t xml:space="preserve">  Life</t>
  </si>
  <si>
    <t>Insurance Premiums:</t>
  </si>
  <si>
    <t>Gas, Oil, Repairs</t>
  </si>
  <si>
    <t>Average:  $250-$300/adult</t>
  </si>
  <si>
    <t>Groceries + Food Away From Home</t>
  </si>
  <si>
    <t xml:space="preserve">  Electric, Gas, Water</t>
  </si>
  <si>
    <t xml:space="preserve">  Phone, Internet</t>
  </si>
  <si>
    <t xml:space="preserve">Goal: &lt; Gross Income x 5% </t>
  </si>
  <si>
    <t>Utilities:</t>
  </si>
  <si>
    <t xml:space="preserve">  Other Consumer Debt Payments</t>
  </si>
  <si>
    <t xml:space="preserve">  Student Loans</t>
  </si>
  <si>
    <t xml:space="preserve">  Outstanding Credit Card Balances</t>
  </si>
  <si>
    <t xml:space="preserve">  Car Payments</t>
  </si>
  <si>
    <t>Goal: &lt; Gross Income x 10%</t>
  </si>
  <si>
    <t xml:space="preserve">Consumer Debt Payments </t>
  </si>
  <si>
    <t>Goal: &lt; Gross Income x 30%</t>
  </si>
  <si>
    <t>Rent or Mortgage Payment (PITI)</t>
  </si>
  <si>
    <t>Expenses:</t>
  </si>
  <si>
    <t>Years Until Retirement</t>
  </si>
  <si>
    <t>3 mil</t>
  </si>
  <si>
    <t>D. Total Savings &amp; Investments</t>
  </si>
  <si>
    <t>2.5 mil</t>
  </si>
  <si>
    <t>Rough Estimates</t>
  </si>
  <si>
    <t>Education</t>
  </si>
  <si>
    <t>2 mil</t>
  </si>
  <si>
    <t>$300/month with 401(k) match</t>
  </si>
  <si>
    <t xml:space="preserve">See Next Page for </t>
  </si>
  <si>
    <t>Retirement</t>
  </si>
  <si>
    <t>Years to Retirement</t>
  </si>
  <si>
    <t>Emergency Fund (3-6 months)</t>
  </si>
  <si>
    <t>Goal:  &gt; Gross Income x 5-10%</t>
  </si>
  <si>
    <t>Planned Savings &amp; Investments:</t>
  </si>
  <si>
    <t>Line A - B</t>
  </si>
  <si>
    <t>C. Take-home Pay</t>
  </si>
  <si>
    <t>B. Total Income &amp; Payroll Taxes</t>
  </si>
  <si>
    <t>Gross Income x 7.65%</t>
  </si>
  <si>
    <t>FICA (7.65%)</t>
  </si>
  <si>
    <t>Gross Income x 20%</t>
  </si>
  <si>
    <t>Federal, state, &amp; local income taxes</t>
  </si>
  <si>
    <t>Income Taxes:</t>
  </si>
  <si>
    <t>A. Gross Income</t>
  </si>
  <si>
    <t>Other</t>
  </si>
  <si>
    <t>Salary &amp; Wages (Non-farm)</t>
  </si>
  <si>
    <t>Owner Withdrawal (Farm)</t>
  </si>
  <si>
    <t>Gross Income:</t>
  </si>
  <si>
    <t>Estimate</t>
  </si>
  <si>
    <t>Planned</t>
  </si>
  <si>
    <t>For the Month of:</t>
  </si>
  <si>
    <t>Family Living Budget (Monthly)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</si>
</sst>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2" fontId="3" fillId="0" borderId="0"/>
    <xf numFmtId="0" fontId="5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2" applyFont="1"/>
    <xf numFmtId="166" fontId="4" fillId="0" borderId="0" xfId="2" applyNumberFormat="1" applyFont="1"/>
    <xf numFmtId="0" fontId="2" fillId="0" borderId="0" xfId="0" applyFont="1"/>
    <xf numFmtId="0" fontId="4" fillId="0" borderId="0" xfId="2" applyFont="1" applyAlignment="1">
      <alignment horizontal="right"/>
    </xf>
    <xf numFmtId="6" fontId="4" fillId="0" borderId="4" xfId="2" quotePrefix="1" applyNumberFormat="1" applyFont="1" applyBorder="1" applyAlignment="1">
      <alignment horizontal="center"/>
    </xf>
    <xf numFmtId="0" fontId="4" fillId="0" borderId="0" xfId="2" quotePrefix="1" applyFont="1" applyAlignment="1">
      <alignment horizontal="right" vertical="center"/>
    </xf>
    <xf numFmtId="0" fontId="4" fillId="0" borderId="0" xfId="2" quotePrefix="1" applyFont="1"/>
    <xf numFmtId="0" fontId="4" fillId="2" borderId="5" xfId="2" applyFont="1" applyFill="1" applyBorder="1" applyAlignment="1" applyProtection="1">
      <alignment horizontal="center"/>
      <protection locked="0"/>
    </xf>
    <xf numFmtId="9" fontId="4" fillId="2" borderId="5" xfId="2" applyNumberFormat="1" applyFont="1" applyFill="1" applyBorder="1" applyAlignment="1" applyProtection="1">
      <alignment horizontal="center"/>
      <protection locked="0"/>
    </xf>
    <xf numFmtId="0" fontId="4" fillId="0" borderId="1" xfId="2" applyFont="1" applyBorder="1"/>
    <xf numFmtId="37" fontId="4" fillId="2" borderId="6" xfId="3" applyNumberFormat="1" applyFont="1" applyFill="1" applyBorder="1" applyAlignment="1" applyProtection="1">
      <alignment horizontal="center"/>
      <protection locked="0"/>
    </xf>
    <xf numFmtId="0" fontId="4" fillId="0" borderId="3" xfId="2" applyFont="1" applyBorder="1" applyAlignment="1">
      <alignment horizontal="center"/>
    </xf>
    <xf numFmtId="5" fontId="4" fillId="0" borderId="3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5" fontId="4" fillId="0" borderId="1" xfId="2" applyNumberFormat="1" applyFont="1" applyBorder="1" applyAlignment="1">
      <alignment horizontal="center"/>
    </xf>
    <xf numFmtId="0" fontId="4" fillId="0" borderId="1" xfId="2" quotePrefix="1" applyFont="1" applyBorder="1"/>
    <xf numFmtId="0" fontId="6" fillId="0" borderId="0" xfId="2" applyFont="1"/>
    <xf numFmtId="0" fontId="4" fillId="0" borderId="0" xfId="2" applyFont="1" applyAlignme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 indent="1"/>
    </xf>
    <xf numFmtId="6" fontId="4" fillId="0" borderId="0" xfId="2" applyNumberFormat="1" applyFont="1" applyAlignment="1"/>
    <xf numFmtId="6" fontId="4" fillId="0" borderId="0" xfId="2" applyNumberFormat="1" applyFont="1" applyAlignment="1">
      <alignment horizontal="center"/>
    </xf>
    <xf numFmtId="0" fontId="4" fillId="0" borderId="2" xfId="2" applyFont="1" applyBorder="1" applyAlignment="1"/>
    <xf numFmtId="0" fontId="4" fillId="0" borderId="0" xfId="2" applyFont="1" applyBorder="1" applyAlignment="1">
      <alignment horizontal="center"/>
    </xf>
    <xf numFmtId="6" fontId="4" fillId="0" borderId="3" xfId="2" applyNumberFormat="1" applyFont="1" applyBorder="1" applyAlignment="1"/>
    <xf numFmtId="6" fontId="4" fillId="0" borderId="3" xfId="2" applyNumberFormat="1" applyFont="1" applyBorder="1" applyAlignment="1">
      <alignment horizontal="center"/>
    </xf>
    <xf numFmtId="0" fontId="4" fillId="0" borderId="3" xfId="2" applyFont="1" applyBorder="1"/>
    <xf numFmtId="6" fontId="4" fillId="0" borderId="3" xfId="2" applyNumberFormat="1" applyFont="1" applyBorder="1" applyAlignment="1">
      <alignment horizontal="center"/>
    </xf>
    <xf numFmtId="0" fontId="4" fillId="0" borderId="0" xfId="2" applyFont="1" applyBorder="1"/>
    <xf numFmtId="0" fontId="4" fillId="0" borderId="2" xfId="2" applyFont="1" applyBorder="1" applyAlignment="1">
      <alignment horizontal="center"/>
    </xf>
    <xf numFmtId="6" fontId="4" fillId="0" borderId="2" xfId="2" applyNumberFormat="1" applyFont="1" applyBorder="1" applyAlignment="1">
      <alignment horizontal="center"/>
    </xf>
    <xf numFmtId="6" fontId="4" fillId="0" borderId="6" xfId="2" applyNumberFormat="1" applyFont="1" applyBorder="1" applyAlignment="1">
      <alignment horizontal="center"/>
    </xf>
    <xf numFmtId="0" fontId="4" fillId="2" borderId="6" xfId="2" applyFont="1" applyFill="1" applyBorder="1" applyAlignment="1" applyProtection="1">
      <alignment horizontal="center"/>
      <protection locked="0"/>
    </xf>
    <xf numFmtId="6" fontId="4" fillId="2" borderId="3" xfId="2" applyNumberFormat="1" applyFont="1" applyFill="1" applyBorder="1" applyAlignment="1" applyProtection="1">
      <alignment horizontal="center"/>
      <protection locked="0"/>
    </xf>
    <xf numFmtId="6" fontId="4" fillId="0" borderId="2" xfId="2" applyNumberFormat="1" applyFont="1" applyBorder="1" applyAlignment="1">
      <alignment horizontal="center"/>
    </xf>
    <xf numFmtId="6" fontId="4" fillId="0" borderId="0" xfId="2" applyNumberFormat="1" applyFont="1"/>
    <xf numFmtId="0" fontId="7" fillId="0" borderId="0" xfId="2" applyFont="1" applyAlignment="1">
      <alignment vertical="top"/>
    </xf>
    <xf numFmtId="0" fontId="8" fillId="0" borderId="0" xfId="2" applyFont="1" applyAlignment="1">
      <alignment horizontal="center"/>
    </xf>
    <xf numFmtId="5" fontId="9" fillId="0" borderId="0" xfId="2" applyNumberFormat="1" applyFont="1" applyBorder="1"/>
    <xf numFmtId="5" fontId="9" fillId="0" borderId="0" xfId="2" applyNumberFormat="1" applyFont="1" applyFill="1" applyBorder="1"/>
    <xf numFmtId="0" fontId="9" fillId="0" borderId="0" xfId="2" applyFont="1"/>
    <xf numFmtId="0" fontId="10" fillId="0" borderId="0" xfId="2" applyFont="1"/>
    <xf numFmtId="5" fontId="9" fillId="0" borderId="0" xfId="2" applyNumberFormat="1" applyFont="1" applyFill="1"/>
    <xf numFmtId="6" fontId="9" fillId="0" borderId="6" xfId="2" applyNumberFormat="1" applyFont="1" applyFill="1" applyBorder="1"/>
    <xf numFmtId="5" fontId="9" fillId="0" borderId="3" xfId="2" applyNumberFormat="1" applyFont="1" applyFill="1" applyBorder="1"/>
    <xf numFmtId="9" fontId="9" fillId="2" borderId="0" xfId="2" applyNumberFormat="1" applyFont="1" applyFill="1" applyBorder="1" applyAlignment="1" applyProtection="1">
      <alignment horizontal="center"/>
      <protection locked="0"/>
    </xf>
    <xf numFmtId="5" fontId="9" fillId="0" borderId="3" xfId="2" applyNumberFormat="1" applyFont="1" applyFill="1" applyBorder="1" applyProtection="1"/>
    <xf numFmtId="5" fontId="9" fillId="0" borderId="6" xfId="2" applyNumberFormat="1" applyFont="1" applyBorder="1"/>
    <xf numFmtId="5" fontId="9" fillId="2" borderId="3" xfId="2" applyNumberFormat="1" applyFont="1" applyFill="1" applyBorder="1" applyProtection="1">
      <protection locked="0"/>
    </xf>
    <xf numFmtId="10" fontId="4" fillId="0" borderId="0" xfId="2" applyNumberFormat="1" applyFont="1"/>
    <xf numFmtId="9" fontId="4" fillId="0" borderId="0" xfId="2" applyNumberFormat="1" applyFont="1"/>
    <xf numFmtId="0" fontId="11" fillId="0" borderId="0" xfId="2" applyFont="1"/>
    <xf numFmtId="5" fontId="10" fillId="0" borderId="0" xfId="2" applyNumberFormat="1" applyFont="1" applyBorder="1"/>
    <xf numFmtId="5" fontId="10" fillId="0" borderId="0" xfId="2" applyNumberFormat="1" applyFont="1" applyFill="1" applyBorder="1"/>
    <xf numFmtId="5" fontId="10" fillId="0" borderId="0" xfId="2" applyNumberFormat="1" applyFont="1" applyFill="1"/>
    <xf numFmtId="5" fontId="10" fillId="0" borderId="3" xfId="2" applyNumberFormat="1" applyFont="1" applyFill="1" applyBorder="1"/>
    <xf numFmtId="5" fontId="9" fillId="0" borderId="0" xfId="2" applyNumberFormat="1" applyFont="1" applyFill="1" applyBorder="1" applyAlignment="1">
      <alignment horizontal="center"/>
    </xf>
    <xf numFmtId="5" fontId="9" fillId="0" borderId="6" xfId="2" applyNumberFormat="1" applyFont="1" applyFill="1" applyBorder="1"/>
    <xf numFmtId="5" fontId="9" fillId="2" borderId="6" xfId="2" applyNumberFormat="1" applyFont="1" applyFill="1" applyBorder="1" applyProtection="1">
      <protection locked="0"/>
    </xf>
    <xf numFmtId="0" fontId="9" fillId="0" borderId="0" xfId="2" applyFont="1" applyBorder="1"/>
    <xf numFmtId="6" fontId="9" fillId="2" borderId="3" xfId="2" applyNumberFormat="1" applyFont="1" applyFill="1" applyBorder="1" applyProtection="1">
      <protection locked="0"/>
    </xf>
    <xf numFmtId="0" fontId="10" fillId="0" borderId="1" xfId="2" applyFont="1" applyBorder="1" applyAlignment="1">
      <alignment horizontal="centerContinuous"/>
    </xf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9" fillId="0" borderId="1" xfId="2" applyFont="1" applyBorder="1"/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6" fillId="0" borderId="0" xfId="2" applyFont="1" applyAlignment="1">
      <alignment horizontal="right" vertical="center" wrapText="1"/>
    </xf>
    <xf numFmtId="0" fontId="8" fillId="0" borderId="0" xfId="2" applyFont="1" applyAlignment="1">
      <alignment horizontal="center" vertical="center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3"/>
  <sheetViews>
    <sheetView showGridLines="0" showZeros="0" tabSelected="1" zoomScaleNormal="100" zoomScaleSheetLayoutView="50" workbookViewId="0">
      <selection activeCell="AL21" sqref="AL21"/>
    </sheetView>
  </sheetViews>
  <sheetFormatPr defaultRowHeight="15" x14ac:dyDescent="0.25"/>
  <cols>
    <col min="1" max="1" width="2.21875" style="1" customWidth="1"/>
    <col min="2" max="2" width="12" style="1" customWidth="1"/>
    <col min="3" max="3" width="31.77734375" style="1" customWidth="1"/>
    <col min="4" max="4" width="19" style="1" customWidth="1"/>
    <col min="5" max="5" width="5.77734375" style="1" customWidth="1"/>
    <col min="6" max="6" width="15.21875" style="1" customWidth="1"/>
    <col min="7" max="7" width="1.21875" style="1" customWidth="1"/>
    <col min="8" max="8" width="6.5546875" style="1" customWidth="1"/>
    <col min="9" max="9" width="3.21875" style="1" customWidth="1"/>
    <col min="10" max="10" width="15.44140625" style="1" customWidth="1"/>
    <col min="11" max="11" width="7.77734375" style="1" customWidth="1"/>
    <col min="12" max="19" width="0" style="1" hidden="1" customWidth="1"/>
    <col min="20" max="20" width="15.5546875" style="1" hidden="1" customWidth="1"/>
    <col min="21" max="21" width="0" style="1" hidden="1" customWidth="1"/>
    <col min="22" max="22" width="12.77734375" style="1" hidden="1" customWidth="1"/>
    <col min="23" max="24" width="0" style="1" hidden="1" customWidth="1"/>
    <col min="25" max="25" width="13.5546875" style="1" hidden="1" customWidth="1"/>
    <col min="26" max="37" width="0" style="1" hidden="1" customWidth="1"/>
    <col min="38" max="256" width="8.88671875" style="1"/>
    <col min="257" max="257" width="2.21875" style="1" customWidth="1"/>
    <col min="258" max="258" width="12" style="1" customWidth="1"/>
    <col min="259" max="259" width="31.77734375" style="1" customWidth="1"/>
    <col min="260" max="260" width="19" style="1" customWidth="1"/>
    <col min="261" max="261" width="5.77734375" style="1" customWidth="1"/>
    <col min="262" max="262" width="11.5546875" style="1" customWidth="1"/>
    <col min="263" max="263" width="1.21875" style="1" customWidth="1"/>
    <col min="264" max="264" width="6.5546875" style="1" customWidth="1"/>
    <col min="265" max="265" width="3.21875" style="1" customWidth="1"/>
    <col min="266" max="266" width="21.77734375" style="1" customWidth="1"/>
    <col min="267" max="267" width="7.77734375" style="1" customWidth="1"/>
    <col min="268" max="293" width="0" style="1" hidden="1" customWidth="1"/>
    <col min="294" max="512" width="8.88671875" style="1"/>
    <col min="513" max="513" width="2.21875" style="1" customWidth="1"/>
    <col min="514" max="514" width="12" style="1" customWidth="1"/>
    <col min="515" max="515" width="31.77734375" style="1" customWidth="1"/>
    <col min="516" max="516" width="19" style="1" customWidth="1"/>
    <col min="517" max="517" width="5.77734375" style="1" customWidth="1"/>
    <col min="518" max="518" width="11.5546875" style="1" customWidth="1"/>
    <col min="519" max="519" width="1.21875" style="1" customWidth="1"/>
    <col min="520" max="520" width="6.5546875" style="1" customWidth="1"/>
    <col min="521" max="521" width="3.21875" style="1" customWidth="1"/>
    <col min="522" max="522" width="21.77734375" style="1" customWidth="1"/>
    <col min="523" max="523" width="7.77734375" style="1" customWidth="1"/>
    <col min="524" max="549" width="0" style="1" hidden="1" customWidth="1"/>
    <col min="550" max="768" width="8.88671875" style="1"/>
    <col min="769" max="769" width="2.21875" style="1" customWidth="1"/>
    <col min="770" max="770" width="12" style="1" customWidth="1"/>
    <col min="771" max="771" width="31.77734375" style="1" customWidth="1"/>
    <col min="772" max="772" width="19" style="1" customWidth="1"/>
    <col min="773" max="773" width="5.77734375" style="1" customWidth="1"/>
    <col min="774" max="774" width="11.5546875" style="1" customWidth="1"/>
    <col min="775" max="775" width="1.21875" style="1" customWidth="1"/>
    <col min="776" max="776" width="6.5546875" style="1" customWidth="1"/>
    <col min="777" max="777" width="3.21875" style="1" customWidth="1"/>
    <col min="778" max="778" width="21.77734375" style="1" customWidth="1"/>
    <col min="779" max="779" width="7.77734375" style="1" customWidth="1"/>
    <col min="780" max="805" width="0" style="1" hidden="1" customWidth="1"/>
    <col min="806" max="1024" width="8.88671875" style="1"/>
    <col min="1025" max="1025" width="2.21875" style="1" customWidth="1"/>
    <col min="1026" max="1026" width="12" style="1" customWidth="1"/>
    <col min="1027" max="1027" width="31.77734375" style="1" customWidth="1"/>
    <col min="1028" max="1028" width="19" style="1" customWidth="1"/>
    <col min="1029" max="1029" width="5.77734375" style="1" customWidth="1"/>
    <col min="1030" max="1030" width="11.5546875" style="1" customWidth="1"/>
    <col min="1031" max="1031" width="1.21875" style="1" customWidth="1"/>
    <col min="1032" max="1032" width="6.5546875" style="1" customWidth="1"/>
    <col min="1033" max="1033" width="3.21875" style="1" customWidth="1"/>
    <col min="1034" max="1034" width="21.77734375" style="1" customWidth="1"/>
    <col min="1035" max="1035" width="7.77734375" style="1" customWidth="1"/>
    <col min="1036" max="1061" width="0" style="1" hidden="1" customWidth="1"/>
    <col min="1062" max="1280" width="8.88671875" style="1"/>
    <col min="1281" max="1281" width="2.21875" style="1" customWidth="1"/>
    <col min="1282" max="1282" width="12" style="1" customWidth="1"/>
    <col min="1283" max="1283" width="31.77734375" style="1" customWidth="1"/>
    <col min="1284" max="1284" width="19" style="1" customWidth="1"/>
    <col min="1285" max="1285" width="5.77734375" style="1" customWidth="1"/>
    <col min="1286" max="1286" width="11.5546875" style="1" customWidth="1"/>
    <col min="1287" max="1287" width="1.21875" style="1" customWidth="1"/>
    <col min="1288" max="1288" width="6.5546875" style="1" customWidth="1"/>
    <col min="1289" max="1289" width="3.21875" style="1" customWidth="1"/>
    <col min="1290" max="1290" width="21.77734375" style="1" customWidth="1"/>
    <col min="1291" max="1291" width="7.77734375" style="1" customWidth="1"/>
    <col min="1292" max="1317" width="0" style="1" hidden="1" customWidth="1"/>
    <col min="1318" max="1536" width="8.88671875" style="1"/>
    <col min="1537" max="1537" width="2.21875" style="1" customWidth="1"/>
    <col min="1538" max="1538" width="12" style="1" customWidth="1"/>
    <col min="1539" max="1539" width="31.77734375" style="1" customWidth="1"/>
    <col min="1540" max="1540" width="19" style="1" customWidth="1"/>
    <col min="1541" max="1541" width="5.77734375" style="1" customWidth="1"/>
    <col min="1542" max="1542" width="11.5546875" style="1" customWidth="1"/>
    <col min="1543" max="1543" width="1.21875" style="1" customWidth="1"/>
    <col min="1544" max="1544" width="6.5546875" style="1" customWidth="1"/>
    <col min="1545" max="1545" width="3.21875" style="1" customWidth="1"/>
    <col min="1546" max="1546" width="21.77734375" style="1" customWidth="1"/>
    <col min="1547" max="1547" width="7.77734375" style="1" customWidth="1"/>
    <col min="1548" max="1573" width="0" style="1" hidden="1" customWidth="1"/>
    <col min="1574" max="1792" width="8.88671875" style="1"/>
    <col min="1793" max="1793" width="2.21875" style="1" customWidth="1"/>
    <col min="1794" max="1794" width="12" style="1" customWidth="1"/>
    <col min="1795" max="1795" width="31.77734375" style="1" customWidth="1"/>
    <col min="1796" max="1796" width="19" style="1" customWidth="1"/>
    <col min="1797" max="1797" width="5.77734375" style="1" customWidth="1"/>
    <col min="1798" max="1798" width="11.5546875" style="1" customWidth="1"/>
    <col min="1799" max="1799" width="1.21875" style="1" customWidth="1"/>
    <col min="1800" max="1800" width="6.5546875" style="1" customWidth="1"/>
    <col min="1801" max="1801" width="3.21875" style="1" customWidth="1"/>
    <col min="1802" max="1802" width="21.77734375" style="1" customWidth="1"/>
    <col min="1803" max="1803" width="7.77734375" style="1" customWidth="1"/>
    <col min="1804" max="1829" width="0" style="1" hidden="1" customWidth="1"/>
    <col min="1830" max="2048" width="8.88671875" style="1"/>
    <col min="2049" max="2049" width="2.21875" style="1" customWidth="1"/>
    <col min="2050" max="2050" width="12" style="1" customWidth="1"/>
    <col min="2051" max="2051" width="31.77734375" style="1" customWidth="1"/>
    <col min="2052" max="2052" width="19" style="1" customWidth="1"/>
    <col min="2053" max="2053" width="5.77734375" style="1" customWidth="1"/>
    <col min="2054" max="2054" width="11.5546875" style="1" customWidth="1"/>
    <col min="2055" max="2055" width="1.21875" style="1" customWidth="1"/>
    <col min="2056" max="2056" width="6.5546875" style="1" customWidth="1"/>
    <col min="2057" max="2057" width="3.21875" style="1" customWidth="1"/>
    <col min="2058" max="2058" width="21.77734375" style="1" customWidth="1"/>
    <col min="2059" max="2059" width="7.77734375" style="1" customWidth="1"/>
    <col min="2060" max="2085" width="0" style="1" hidden="1" customWidth="1"/>
    <col min="2086" max="2304" width="8.88671875" style="1"/>
    <col min="2305" max="2305" width="2.21875" style="1" customWidth="1"/>
    <col min="2306" max="2306" width="12" style="1" customWidth="1"/>
    <col min="2307" max="2307" width="31.77734375" style="1" customWidth="1"/>
    <col min="2308" max="2308" width="19" style="1" customWidth="1"/>
    <col min="2309" max="2309" width="5.77734375" style="1" customWidth="1"/>
    <col min="2310" max="2310" width="11.5546875" style="1" customWidth="1"/>
    <col min="2311" max="2311" width="1.21875" style="1" customWidth="1"/>
    <col min="2312" max="2312" width="6.5546875" style="1" customWidth="1"/>
    <col min="2313" max="2313" width="3.21875" style="1" customWidth="1"/>
    <col min="2314" max="2314" width="21.77734375" style="1" customWidth="1"/>
    <col min="2315" max="2315" width="7.77734375" style="1" customWidth="1"/>
    <col min="2316" max="2341" width="0" style="1" hidden="1" customWidth="1"/>
    <col min="2342" max="2560" width="8.88671875" style="1"/>
    <col min="2561" max="2561" width="2.21875" style="1" customWidth="1"/>
    <col min="2562" max="2562" width="12" style="1" customWidth="1"/>
    <col min="2563" max="2563" width="31.77734375" style="1" customWidth="1"/>
    <col min="2564" max="2564" width="19" style="1" customWidth="1"/>
    <col min="2565" max="2565" width="5.77734375" style="1" customWidth="1"/>
    <col min="2566" max="2566" width="11.5546875" style="1" customWidth="1"/>
    <col min="2567" max="2567" width="1.21875" style="1" customWidth="1"/>
    <col min="2568" max="2568" width="6.5546875" style="1" customWidth="1"/>
    <col min="2569" max="2569" width="3.21875" style="1" customWidth="1"/>
    <col min="2570" max="2570" width="21.77734375" style="1" customWidth="1"/>
    <col min="2571" max="2571" width="7.77734375" style="1" customWidth="1"/>
    <col min="2572" max="2597" width="0" style="1" hidden="1" customWidth="1"/>
    <col min="2598" max="2816" width="8.88671875" style="1"/>
    <col min="2817" max="2817" width="2.21875" style="1" customWidth="1"/>
    <col min="2818" max="2818" width="12" style="1" customWidth="1"/>
    <col min="2819" max="2819" width="31.77734375" style="1" customWidth="1"/>
    <col min="2820" max="2820" width="19" style="1" customWidth="1"/>
    <col min="2821" max="2821" width="5.77734375" style="1" customWidth="1"/>
    <col min="2822" max="2822" width="11.5546875" style="1" customWidth="1"/>
    <col min="2823" max="2823" width="1.21875" style="1" customWidth="1"/>
    <col min="2824" max="2824" width="6.5546875" style="1" customWidth="1"/>
    <col min="2825" max="2825" width="3.21875" style="1" customWidth="1"/>
    <col min="2826" max="2826" width="21.77734375" style="1" customWidth="1"/>
    <col min="2827" max="2827" width="7.77734375" style="1" customWidth="1"/>
    <col min="2828" max="2853" width="0" style="1" hidden="1" customWidth="1"/>
    <col min="2854" max="3072" width="8.88671875" style="1"/>
    <col min="3073" max="3073" width="2.21875" style="1" customWidth="1"/>
    <col min="3074" max="3074" width="12" style="1" customWidth="1"/>
    <col min="3075" max="3075" width="31.77734375" style="1" customWidth="1"/>
    <col min="3076" max="3076" width="19" style="1" customWidth="1"/>
    <col min="3077" max="3077" width="5.77734375" style="1" customWidth="1"/>
    <col min="3078" max="3078" width="11.5546875" style="1" customWidth="1"/>
    <col min="3079" max="3079" width="1.21875" style="1" customWidth="1"/>
    <col min="3080" max="3080" width="6.5546875" style="1" customWidth="1"/>
    <col min="3081" max="3081" width="3.21875" style="1" customWidth="1"/>
    <col min="3082" max="3082" width="21.77734375" style="1" customWidth="1"/>
    <col min="3083" max="3083" width="7.77734375" style="1" customWidth="1"/>
    <col min="3084" max="3109" width="0" style="1" hidden="1" customWidth="1"/>
    <col min="3110" max="3328" width="8.88671875" style="1"/>
    <col min="3329" max="3329" width="2.21875" style="1" customWidth="1"/>
    <col min="3330" max="3330" width="12" style="1" customWidth="1"/>
    <col min="3331" max="3331" width="31.77734375" style="1" customWidth="1"/>
    <col min="3332" max="3332" width="19" style="1" customWidth="1"/>
    <col min="3333" max="3333" width="5.77734375" style="1" customWidth="1"/>
    <col min="3334" max="3334" width="11.5546875" style="1" customWidth="1"/>
    <col min="3335" max="3335" width="1.21875" style="1" customWidth="1"/>
    <col min="3336" max="3336" width="6.5546875" style="1" customWidth="1"/>
    <col min="3337" max="3337" width="3.21875" style="1" customWidth="1"/>
    <col min="3338" max="3338" width="21.77734375" style="1" customWidth="1"/>
    <col min="3339" max="3339" width="7.77734375" style="1" customWidth="1"/>
    <col min="3340" max="3365" width="0" style="1" hidden="1" customWidth="1"/>
    <col min="3366" max="3584" width="8.88671875" style="1"/>
    <col min="3585" max="3585" width="2.21875" style="1" customWidth="1"/>
    <col min="3586" max="3586" width="12" style="1" customWidth="1"/>
    <col min="3587" max="3587" width="31.77734375" style="1" customWidth="1"/>
    <col min="3588" max="3588" width="19" style="1" customWidth="1"/>
    <col min="3589" max="3589" width="5.77734375" style="1" customWidth="1"/>
    <col min="3590" max="3590" width="11.5546875" style="1" customWidth="1"/>
    <col min="3591" max="3591" width="1.21875" style="1" customWidth="1"/>
    <col min="3592" max="3592" width="6.5546875" style="1" customWidth="1"/>
    <col min="3593" max="3593" width="3.21875" style="1" customWidth="1"/>
    <col min="3594" max="3594" width="21.77734375" style="1" customWidth="1"/>
    <col min="3595" max="3595" width="7.77734375" style="1" customWidth="1"/>
    <col min="3596" max="3621" width="0" style="1" hidden="1" customWidth="1"/>
    <col min="3622" max="3840" width="8.88671875" style="1"/>
    <col min="3841" max="3841" width="2.21875" style="1" customWidth="1"/>
    <col min="3842" max="3842" width="12" style="1" customWidth="1"/>
    <col min="3843" max="3843" width="31.77734375" style="1" customWidth="1"/>
    <col min="3844" max="3844" width="19" style="1" customWidth="1"/>
    <col min="3845" max="3845" width="5.77734375" style="1" customWidth="1"/>
    <col min="3846" max="3846" width="11.5546875" style="1" customWidth="1"/>
    <col min="3847" max="3847" width="1.21875" style="1" customWidth="1"/>
    <col min="3848" max="3848" width="6.5546875" style="1" customWidth="1"/>
    <col min="3849" max="3849" width="3.21875" style="1" customWidth="1"/>
    <col min="3850" max="3850" width="21.77734375" style="1" customWidth="1"/>
    <col min="3851" max="3851" width="7.77734375" style="1" customWidth="1"/>
    <col min="3852" max="3877" width="0" style="1" hidden="1" customWidth="1"/>
    <col min="3878" max="4096" width="8.88671875" style="1"/>
    <col min="4097" max="4097" width="2.21875" style="1" customWidth="1"/>
    <col min="4098" max="4098" width="12" style="1" customWidth="1"/>
    <col min="4099" max="4099" width="31.77734375" style="1" customWidth="1"/>
    <col min="4100" max="4100" width="19" style="1" customWidth="1"/>
    <col min="4101" max="4101" width="5.77734375" style="1" customWidth="1"/>
    <col min="4102" max="4102" width="11.5546875" style="1" customWidth="1"/>
    <col min="4103" max="4103" width="1.21875" style="1" customWidth="1"/>
    <col min="4104" max="4104" width="6.5546875" style="1" customWidth="1"/>
    <col min="4105" max="4105" width="3.21875" style="1" customWidth="1"/>
    <col min="4106" max="4106" width="21.77734375" style="1" customWidth="1"/>
    <col min="4107" max="4107" width="7.77734375" style="1" customWidth="1"/>
    <col min="4108" max="4133" width="0" style="1" hidden="1" customWidth="1"/>
    <col min="4134" max="4352" width="8.88671875" style="1"/>
    <col min="4353" max="4353" width="2.21875" style="1" customWidth="1"/>
    <col min="4354" max="4354" width="12" style="1" customWidth="1"/>
    <col min="4355" max="4355" width="31.77734375" style="1" customWidth="1"/>
    <col min="4356" max="4356" width="19" style="1" customWidth="1"/>
    <col min="4357" max="4357" width="5.77734375" style="1" customWidth="1"/>
    <col min="4358" max="4358" width="11.5546875" style="1" customWidth="1"/>
    <col min="4359" max="4359" width="1.21875" style="1" customWidth="1"/>
    <col min="4360" max="4360" width="6.5546875" style="1" customWidth="1"/>
    <col min="4361" max="4361" width="3.21875" style="1" customWidth="1"/>
    <col min="4362" max="4362" width="21.77734375" style="1" customWidth="1"/>
    <col min="4363" max="4363" width="7.77734375" style="1" customWidth="1"/>
    <col min="4364" max="4389" width="0" style="1" hidden="1" customWidth="1"/>
    <col min="4390" max="4608" width="8.88671875" style="1"/>
    <col min="4609" max="4609" width="2.21875" style="1" customWidth="1"/>
    <col min="4610" max="4610" width="12" style="1" customWidth="1"/>
    <col min="4611" max="4611" width="31.77734375" style="1" customWidth="1"/>
    <col min="4612" max="4612" width="19" style="1" customWidth="1"/>
    <col min="4613" max="4613" width="5.77734375" style="1" customWidth="1"/>
    <col min="4614" max="4614" width="11.5546875" style="1" customWidth="1"/>
    <col min="4615" max="4615" width="1.21875" style="1" customWidth="1"/>
    <col min="4616" max="4616" width="6.5546875" style="1" customWidth="1"/>
    <col min="4617" max="4617" width="3.21875" style="1" customWidth="1"/>
    <col min="4618" max="4618" width="21.77734375" style="1" customWidth="1"/>
    <col min="4619" max="4619" width="7.77734375" style="1" customWidth="1"/>
    <col min="4620" max="4645" width="0" style="1" hidden="1" customWidth="1"/>
    <col min="4646" max="4864" width="8.88671875" style="1"/>
    <col min="4865" max="4865" width="2.21875" style="1" customWidth="1"/>
    <col min="4866" max="4866" width="12" style="1" customWidth="1"/>
    <col min="4867" max="4867" width="31.77734375" style="1" customWidth="1"/>
    <col min="4868" max="4868" width="19" style="1" customWidth="1"/>
    <col min="4869" max="4869" width="5.77734375" style="1" customWidth="1"/>
    <col min="4870" max="4870" width="11.5546875" style="1" customWidth="1"/>
    <col min="4871" max="4871" width="1.21875" style="1" customWidth="1"/>
    <col min="4872" max="4872" width="6.5546875" style="1" customWidth="1"/>
    <col min="4873" max="4873" width="3.21875" style="1" customWidth="1"/>
    <col min="4874" max="4874" width="21.77734375" style="1" customWidth="1"/>
    <col min="4875" max="4875" width="7.77734375" style="1" customWidth="1"/>
    <col min="4876" max="4901" width="0" style="1" hidden="1" customWidth="1"/>
    <col min="4902" max="5120" width="8.88671875" style="1"/>
    <col min="5121" max="5121" width="2.21875" style="1" customWidth="1"/>
    <col min="5122" max="5122" width="12" style="1" customWidth="1"/>
    <col min="5123" max="5123" width="31.77734375" style="1" customWidth="1"/>
    <col min="5124" max="5124" width="19" style="1" customWidth="1"/>
    <col min="5125" max="5125" width="5.77734375" style="1" customWidth="1"/>
    <col min="5126" max="5126" width="11.5546875" style="1" customWidth="1"/>
    <col min="5127" max="5127" width="1.21875" style="1" customWidth="1"/>
    <col min="5128" max="5128" width="6.5546875" style="1" customWidth="1"/>
    <col min="5129" max="5129" width="3.21875" style="1" customWidth="1"/>
    <col min="5130" max="5130" width="21.77734375" style="1" customWidth="1"/>
    <col min="5131" max="5131" width="7.77734375" style="1" customWidth="1"/>
    <col min="5132" max="5157" width="0" style="1" hidden="1" customWidth="1"/>
    <col min="5158" max="5376" width="8.88671875" style="1"/>
    <col min="5377" max="5377" width="2.21875" style="1" customWidth="1"/>
    <col min="5378" max="5378" width="12" style="1" customWidth="1"/>
    <col min="5379" max="5379" width="31.77734375" style="1" customWidth="1"/>
    <col min="5380" max="5380" width="19" style="1" customWidth="1"/>
    <col min="5381" max="5381" width="5.77734375" style="1" customWidth="1"/>
    <col min="5382" max="5382" width="11.5546875" style="1" customWidth="1"/>
    <col min="5383" max="5383" width="1.21875" style="1" customWidth="1"/>
    <col min="5384" max="5384" width="6.5546875" style="1" customWidth="1"/>
    <col min="5385" max="5385" width="3.21875" style="1" customWidth="1"/>
    <col min="5386" max="5386" width="21.77734375" style="1" customWidth="1"/>
    <col min="5387" max="5387" width="7.77734375" style="1" customWidth="1"/>
    <col min="5388" max="5413" width="0" style="1" hidden="1" customWidth="1"/>
    <col min="5414" max="5632" width="8.88671875" style="1"/>
    <col min="5633" max="5633" width="2.21875" style="1" customWidth="1"/>
    <col min="5634" max="5634" width="12" style="1" customWidth="1"/>
    <col min="5635" max="5635" width="31.77734375" style="1" customWidth="1"/>
    <col min="5636" max="5636" width="19" style="1" customWidth="1"/>
    <col min="5637" max="5637" width="5.77734375" style="1" customWidth="1"/>
    <col min="5638" max="5638" width="11.5546875" style="1" customWidth="1"/>
    <col min="5639" max="5639" width="1.21875" style="1" customWidth="1"/>
    <col min="5640" max="5640" width="6.5546875" style="1" customWidth="1"/>
    <col min="5641" max="5641" width="3.21875" style="1" customWidth="1"/>
    <col min="5642" max="5642" width="21.77734375" style="1" customWidth="1"/>
    <col min="5643" max="5643" width="7.77734375" style="1" customWidth="1"/>
    <col min="5644" max="5669" width="0" style="1" hidden="1" customWidth="1"/>
    <col min="5670" max="5888" width="8.88671875" style="1"/>
    <col min="5889" max="5889" width="2.21875" style="1" customWidth="1"/>
    <col min="5890" max="5890" width="12" style="1" customWidth="1"/>
    <col min="5891" max="5891" width="31.77734375" style="1" customWidth="1"/>
    <col min="5892" max="5892" width="19" style="1" customWidth="1"/>
    <col min="5893" max="5893" width="5.77734375" style="1" customWidth="1"/>
    <col min="5894" max="5894" width="11.5546875" style="1" customWidth="1"/>
    <col min="5895" max="5895" width="1.21875" style="1" customWidth="1"/>
    <col min="5896" max="5896" width="6.5546875" style="1" customWidth="1"/>
    <col min="5897" max="5897" width="3.21875" style="1" customWidth="1"/>
    <col min="5898" max="5898" width="21.77734375" style="1" customWidth="1"/>
    <col min="5899" max="5899" width="7.77734375" style="1" customWidth="1"/>
    <col min="5900" max="5925" width="0" style="1" hidden="1" customWidth="1"/>
    <col min="5926" max="6144" width="8.88671875" style="1"/>
    <col min="6145" max="6145" width="2.21875" style="1" customWidth="1"/>
    <col min="6146" max="6146" width="12" style="1" customWidth="1"/>
    <col min="6147" max="6147" width="31.77734375" style="1" customWidth="1"/>
    <col min="6148" max="6148" width="19" style="1" customWidth="1"/>
    <col min="6149" max="6149" width="5.77734375" style="1" customWidth="1"/>
    <col min="6150" max="6150" width="11.5546875" style="1" customWidth="1"/>
    <col min="6151" max="6151" width="1.21875" style="1" customWidth="1"/>
    <col min="6152" max="6152" width="6.5546875" style="1" customWidth="1"/>
    <col min="6153" max="6153" width="3.21875" style="1" customWidth="1"/>
    <col min="6154" max="6154" width="21.77734375" style="1" customWidth="1"/>
    <col min="6155" max="6155" width="7.77734375" style="1" customWidth="1"/>
    <col min="6156" max="6181" width="0" style="1" hidden="1" customWidth="1"/>
    <col min="6182" max="6400" width="8.88671875" style="1"/>
    <col min="6401" max="6401" width="2.21875" style="1" customWidth="1"/>
    <col min="6402" max="6402" width="12" style="1" customWidth="1"/>
    <col min="6403" max="6403" width="31.77734375" style="1" customWidth="1"/>
    <col min="6404" max="6404" width="19" style="1" customWidth="1"/>
    <col min="6405" max="6405" width="5.77734375" style="1" customWidth="1"/>
    <col min="6406" max="6406" width="11.5546875" style="1" customWidth="1"/>
    <col min="6407" max="6407" width="1.21875" style="1" customWidth="1"/>
    <col min="6408" max="6408" width="6.5546875" style="1" customWidth="1"/>
    <col min="6409" max="6409" width="3.21875" style="1" customWidth="1"/>
    <col min="6410" max="6410" width="21.77734375" style="1" customWidth="1"/>
    <col min="6411" max="6411" width="7.77734375" style="1" customWidth="1"/>
    <col min="6412" max="6437" width="0" style="1" hidden="1" customWidth="1"/>
    <col min="6438" max="6656" width="8.88671875" style="1"/>
    <col min="6657" max="6657" width="2.21875" style="1" customWidth="1"/>
    <col min="6658" max="6658" width="12" style="1" customWidth="1"/>
    <col min="6659" max="6659" width="31.77734375" style="1" customWidth="1"/>
    <col min="6660" max="6660" width="19" style="1" customWidth="1"/>
    <col min="6661" max="6661" width="5.77734375" style="1" customWidth="1"/>
    <col min="6662" max="6662" width="11.5546875" style="1" customWidth="1"/>
    <col min="6663" max="6663" width="1.21875" style="1" customWidth="1"/>
    <col min="6664" max="6664" width="6.5546875" style="1" customWidth="1"/>
    <col min="6665" max="6665" width="3.21875" style="1" customWidth="1"/>
    <col min="6666" max="6666" width="21.77734375" style="1" customWidth="1"/>
    <col min="6667" max="6667" width="7.77734375" style="1" customWidth="1"/>
    <col min="6668" max="6693" width="0" style="1" hidden="1" customWidth="1"/>
    <col min="6694" max="6912" width="8.88671875" style="1"/>
    <col min="6913" max="6913" width="2.21875" style="1" customWidth="1"/>
    <col min="6914" max="6914" width="12" style="1" customWidth="1"/>
    <col min="6915" max="6915" width="31.77734375" style="1" customWidth="1"/>
    <col min="6916" max="6916" width="19" style="1" customWidth="1"/>
    <col min="6917" max="6917" width="5.77734375" style="1" customWidth="1"/>
    <col min="6918" max="6918" width="11.5546875" style="1" customWidth="1"/>
    <col min="6919" max="6919" width="1.21875" style="1" customWidth="1"/>
    <col min="6920" max="6920" width="6.5546875" style="1" customWidth="1"/>
    <col min="6921" max="6921" width="3.21875" style="1" customWidth="1"/>
    <col min="6922" max="6922" width="21.77734375" style="1" customWidth="1"/>
    <col min="6923" max="6923" width="7.77734375" style="1" customWidth="1"/>
    <col min="6924" max="6949" width="0" style="1" hidden="1" customWidth="1"/>
    <col min="6950" max="7168" width="8.88671875" style="1"/>
    <col min="7169" max="7169" width="2.21875" style="1" customWidth="1"/>
    <col min="7170" max="7170" width="12" style="1" customWidth="1"/>
    <col min="7171" max="7171" width="31.77734375" style="1" customWidth="1"/>
    <col min="7172" max="7172" width="19" style="1" customWidth="1"/>
    <col min="7173" max="7173" width="5.77734375" style="1" customWidth="1"/>
    <col min="7174" max="7174" width="11.5546875" style="1" customWidth="1"/>
    <col min="7175" max="7175" width="1.21875" style="1" customWidth="1"/>
    <col min="7176" max="7176" width="6.5546875" style="1" customWidth="1"/>
    <col min="7177" max="7177" width="3.21875" style="1" customWidth="1"/>
    <col min="7178" max="7178" width="21.77734375" style="1" customWidth="1"/>
    <col min="7179" max="7179" width="7.77734375" style="1" customWidth="1"/>
    <col min="7180" max="7205" width="0" style="1" hidden="1" customWidth="1"/>
    <col min="7206" max="7424" width="8.88671875" style="1"/>
    <col min="7425" max="7425" width="2.21875" style="1" customWidth="1"/>
    <col min="7426" max="7426" width="12" style="1" customWidth="1"/>
    <col min="7427" max="7427" width="31.77734375" style="1" customWidth="1"/>
    <col min="7428" max="7428" width="19" style="1" customWidth="1"/>
    <col min="7429" max="7429" width="5.77734375" style="1" customWidth="1"/>
    <col min="7430" max="7430" width="11.5546875" style="1" customWidth="1"/>
    <col min="7431" max="7431" width="1.21875" style="1" customWidth="1"/>
    <col min="7432" max="7432" width="6.5546875" style="1" customWidth="1"/>
    <col min="7433" max="7433" width="3.21875" style="1" customWidth="1"/>
    <col min="7434" max="7434" width="21.77734375" style="1" customWidth="1"/>
    <col min="7435" max="7435" width="7.77734375" style="1" customWidth="1"/>
    <col min="7436" max="7461" width="0" style="1" hidden="1" customWidth="1"/>
    <col min="7462" max="7680" width="8.88671875" style="1"/>
    <col min="7681" max="7681" width="2.21875" style="1" customWidth="1"/>
    <col min="7682" max="7682" width="12" style="1" customWidth="1"/>
    <col min="7683" max="7683" width="31.77734375" style="1" customWidth="1"/>
    <col min="7684" max="7684" width="19" style="1" customWidth="1"/>
    <col min="7685" max="7685" width="5.77734375" style="1" customWidth="1"/>
    <col min="7686" max="7686" width="11.5546875" style="1" customWidth="1"/>
    <col min="7687" max="7687" width="1.21875" style="1" customWidth="1"/>
    <col min="7688" max="7688" width="6.5546875" style="1" customWidth="1"/>
    <col min="7689" max="7689" width="3.21875" style="1" customWidth="1"/>
    <col min="7690" max="7690" width="21.77734375" style="1" customWidth="1"/>
    <col min="7691" max="7691" width="7.77734375" style="1" customWidth="1"/>
    <col min="7692" max="7717" width="0" style="1" hidden="1" customWidth="1"/>
    <col min="7718" max="7936" width="8.88671875" style="1"/>
    <col min="7937" max="7937" width="2.21875" style="1" customWidth="1"/>
    <col min="7938" max="7938" width="12" style="1" customWidth="1"/>
    <col min="7939" max="7939" width="31.77734375" style="1" customWidth="1"/>
    <col min="7940" max="7940" width="19" style="1" customWidth="1"/>
    <col min="7941" max="7941" width="5.77734375" style="1" customWidth="1"/>
    <col min="7942" max="7942" width="11.5546875" style="1" customWidth="1"/>
    <col min="7943" max="7943" width="1.21875" style="1" customWidth="1"/>
    <col min="7944" max="7944" width="6.5546875" style="1" customWidth="1"/>
    <col min="7945" max="7945" width="3.21875" style="1" customWidth="1"/>
    <col min="7946" max="7946" width="21.77734375" style="1" customWidth="1"/>
    <col min="7947" max="7947" width="7.77734375" style="1" customWidth="1"/>
    <col min="7948" max="7973" width="0" style="1" hidden="1" customWidth="1"/>
    <col min="7974" max="8192" width="8.88671875" style="1"/>
    <col min="8193" max="8193" width="2.21875" style="1" customWidth="1"/>
    <col min="8194" max="8194" width="12" style="1" customWidth="1"/>
    <col min="8195" max="8195" width="31.77734375" style="1" customWidth="1"/>
    <col min="8196" max="8196" width="19" style="1" customWidth="1"/>
    <col min="8197" max="8197" width="5.77734375" style="1" customWidth="1"/>
    <col min="8198" max="8198" width="11.5546875" style="1" customWidth="1"/>
    <col min="8199" max="8199" width="1.21875" style="1" customWidth="1"/>
    <col min="8200" max="8200" width="6.5546875" style="1" customWidth="1"/>
    <col min="8201" max="8201" width="3.21875" style="1" customWidth="1"/>
    <col min="8202" max="8202" width="21.77734375" style="1" customWidth="1"/>
    <col min="8203" max="8203" width="7.77734375" style="1" customWidth="1"/>
    <col min="8204" max="8229" width="0" style="1" hidden="1" customWidth="1"/>
    <col min="8230" max="8448" width="8.88671875" style="1"/>
    <col min="8449" max="8449" width="2.21875" style="1" customWidth="1"/>
    <col min="8450" max="8450" width="12" style="1" customWidth="1"/>
    <col min="8451" max="8451" width="31.77734375" style="1" customWidth="1"/>
    <col min="8452" max="8452" width="19" style="1" customWidth="1"/>
    <col min="8453" max="8453" width="5.77734375" style="1" customWidth="1"/>
    <col min="8454" max="8454" width="11.5546875" style="1" customWidth="1"/>
    <col min="8455" max="8455" width="1.21875" style="1" customWidth="1"/>
    <col min="8456" max="8456" width="6.5546875" style="1" customWidth="1"/>
    <col min="8457" max="8457" width="3.21875" style="1" customWidth="1"/>
    <col min="8458" max="8458" width="21.77734375" style="1" customWidth="1"/>
    <col min="8459" max="8459" width="7.77734375" style="1" customWidth="1"/>
    <col min="8460" max="8485" width="0" style="1" hidden="1" customWidth="1"/>
    <col min="8486" max="8704" width="8.88671875" style="1"/>
    <col min="8705" max="8705" width="2.21875" style="1" customWidth="1"/>
    <col min="8706" max="8706" width="12" style="1" customWidth="1"/>
    <col min="8707" max="8707" width="31.77734375" style="1" customWidth="1"/>
    <col min="8708" max="8708" width="19" style="1" customWidth="1"/>
    <col min="8709" max="8709" width="5.77734375" style="1" customWidth="1"/>
    <col min="8710" max="8710" width="11.5546875" style="1" customWidth="1"/>
    <col min="8711" max="8711" width="1.21875" style="1" customWidth="1"/>
    <col min="8712" max="8712" width="6.5546875" style="1" customWidth="1"/>
    <col min="8713" max="8713" width="3.21875" style="1" customWidth="1"/>
    <col min="8714" max="8714" width="21.77734375" style="1" customWidth="1"/>
    <col min="8715" max="8715" width="7.77734375" style="1" customWidth="1"/>
    <col min="8716" max="8741" width="0" style="1" hidden="1" customWidth="1"/>
    <col min="8742" max="8960" width="8.88671875" style="1"/>
    <col min="8961" max="8961" width="2.21875" style="1" customWidth="1"/>
    <col min="8962" max="8962" width="12" style="1" customWidth="1"/>
    <col min="8963" max="8963" width="31.77734375" style="1" customWidth="1"/>
    <col min="8964" max="8964" width="19" style="1" customWidth="1"/>
    <col min="8965" max="8965" width="5.77734375" style="1" customWidth="1"/>
    <col min="8966" max="8966" width="11.5546875" style="1" customWidth="1"/>
    <col min="8967" max="8967" width="1.21875" style="1" customWidth="1"/>
    <col min="8968" max="8968" width="6.5546875" style="1" customWidth="1"/>
    <col min="8969" max="8969" width="3.21875" style="1" customWidth="1"/>
    <col min="8970" max="8970" width="21.77734375" style="1" customWidth="1"/>
    <col min="8971" max="8971" width="7.77734375" style="1" customWidth="1"/>
    <col min="8972" max="8997" width="0" style="1" hidden="1" customWidth="1"/>
    <col min="8998" max="9216" width="8.88671875" style="1"/>
    <col min="9217" max="9217" width="2.21875" style="1" customWidth="1"/>
    <col min="9218" max="9218" width="12" style="1" customWidth="1"/>
    <col min="9219" max="9219" width="31.77734375" style="1" customWidth="1"/>
    <col min="9220" max="9220" width="19" style="1" customWidth="1"/>
    <col min="9221" max="9221" width="5.77734375" style="1" customWidth="1"/>
    <col min="9222" max="9222" width="11.5546875" style="1" customWidth="1"/>
    <col min="9223" max="9223" width="1.21875" style="1" customWidth="1"/>
    <col min="9224" max="9224" width="6.5546875" style="1" customWidth="1"/>
    <col min="9225" max="9225" width="3.21875" style="1" customWidth="1"/>
    <col min="9226" max="9226" width="21.77734375" style="1" customWidth="1"/>
    <col min="9227" max="9227" width="7.77734375" style="1" customWidth="1"/>
    <col min="9228" max="9253" width="0" style="1" hidden="1" customWidth="1"/>
    <col min="9254" max="9472" width="8.88671875" style="1"/>
    <col min="9473" max="9473" width="2.21875" style="1" customWidth="1"/>
    <col min="9474" max="9474" width="12" style="1" customWidth="1"/>
    <col min="9475" max="9475" width="31.77734375" style="1" customWidth="1"/>
    <col min="9476" max="9476" width="19" style="1" customWidth="1"/>
    <col min="9477" max="9477" width="5.77734375" style="1" customWidth="1"/>
    <col min="9478" max="9478" width="11.5546875" style="1" customWidth="1"/>
    <col min="9479" max="9479" width="1.21875" style="1" customWidth="1"/>
    <col min="9480" max="9480" width="6.5546875" style="1" customWidth="1"/>
    <col min="9481" max="9481" width="3.21875" style="1" customWidth="1"/>
    <col min="9482" max="9482" width="21.77734375" style="1" customWidth="1"/>
    <col min="9483" max="9483" width="7.77734375" style="1" customWidth="1"/>
    <col min="9484" max="9509" width="0" style="1" hidden="1" customWidth="1"/>
    <col min="9510" max="9728" width="8.88671875" style="1"/>
    <col min="9729" max="9729" width="2.21875" style="1" customWidth="1"/>
    <col min="9730" max="9730" width="12" style="1" customWidth="1"/>
    <col min="9731" max="9731" width="31.77734375" style="1" customWidth="1"/>
    <col min="9732" max="9732" width="19" style="1" customWidth="1"/>
    <col min="9733" max="9733" width="5.77734375" style="1" customWidth="1"/>
    <col min="9734" max="9734" width="11.5546875" style="1" customWidth="1"/>
    <col min="9735" max="9735" width="1.21875" style="1" customWidth="1"/>
    <col min="9736" max="9736" width="6.5546875" style="1" customWidth="1"/>
    <col min="9737" max="9737" width="3.21875" style="1" customWidth="1"/>
    <col min="9738" max="9738" width="21.77734375" style="1" customWidth="1"/>
    <col min="9739" max="9739" width="7.77734375" style="1" customWidth="1"/>
    <col min="9740" max="9765" width="0" style="1" hidden="1" customWidth="1"/>
    <col min="9766" max="9984" width="8.88671875" style="1"/>
    <col min="9985" max="9985" width="2.21875" style="1" customWidth="1"/>
    <col min="9986" max="9986" width="12" style="1" customWidth="1"/>
    <col min="9987" max="9987" width="31.77734375" style="1" customWidth="1"/>
    <col min="9988" max="9988" width="19" style="1" customWidth="1"/>
    <col min="9989" max="9989" width="5.77734375" style="1" customWidth="1"/>
    <col min="9990" max="9990" width="11.5546875" style="1" customWidth="1"/>
    <col min="9991" max="9991" width="1.21875" style="1" customWidth="1"/>
    <col min="9992" max="9992" width="6.5546875" style="1" customWidth="1"/>
    <col min="9993" max="9993" width="3.21875" style="1" customWidth="1"/>
    <col min="9994" max="9994" width="21.77734375" style="1" customWidth="1"/>
    <col min="9995" max="9995" width="7.77734375" style="1" customWidth="1"/>
    <col min="9996" max="10021" width="0" style="1" hidden="1" customWidth="1"/>
    <col min="10022" max="10240" width="8.88671875" style="1"/>
    <col min="10241" max="10241" width="2.21875" style="1" customWidth="1"/>
    <col min="10242" max="10242" width="12" style="1" customWidth="1"/>
    <col min="10243" max="10243" width="31.77734375" style="1" customWidth="1"/>
    <col min="10244" max="10244" width="19" style="1" customWidth="1"/>
    <col min="10245" max="10245" width="5.77734375" style="1" customWidth="1"/>
    <col min="10246" max="10246" width="11.5546875" style="1" customWidth="1"/>
    <col min="10247" max="10247" width="1.21875" style="1" customWidth="1"/>
    <col min="10248" max="10248" width="6.5546875" style="1" customWidth="1"/>
    <col min="10249" max="10249" width="3.21875" style="1" customWidth="1"/>
    <col min="10250" max="10250" width="21.77734375" style="1" customWidth="1"/>
    <col min="10251" max="10251" width="7.77734375" style="1" customWidth="1"/>
    <col min="10252" max="10277" width="0" style="1" hidden="1" customWidth="1"/>
    <col min="10278" max="10496" width="8.88671875" style="1"/>
    <col min="10497" max="10497" width="2.21875" style="1" customWidth="1"/>
    <col min="10498" max="10498" width="12" style="1" customWidth="1"/>
    <col min="10499" max="10499" width="31.77734375" style="1" customWidth="1"/>
    <col min="10500" max="10500" width="19" style="1" customWidth="1"/>
    <col min="10501" max="10501" width="5.77734375" style="1" customWidth="1"/>
    <col min="10502" max="10502" width="11.5546875" style="1" customWidth="1"/>
    <col min="10503" max="10503" width="1.21875" style="1" customWidth="1"/>
    <col min="10504" max="10504" width="6.5546875" style="1" customWidth="1"/>
    <col min="10505" max="10505" width="3.21875" style="1" customWidth="1"/>
    <col min="10506" max="10506" width="21.77734375" style="1" customWidth="1"/>
    <col min="10507" max="10507" width="7.77734375" style="1" customWidth="1"/>
    <col min="10508" max="10533" width="0" style="1" hidden="1" customWidth="1"/>
    <col min="10534" max="10752" width="8.88671875" style="1"/>
    <col min="10753" max="10753" width="2.21875" style="1" customWidth="1"/>
    <col min="10754" max="10754" width="12" style="1" customWidth="1"/>
    <col min="10755" max="10755" width="31.77734375" style="1" customWidth="1"/>
    <col min="10756" max="10756" width="19" style="1" customWidth="1"/>
    <col min="10757" max="10757" width="5.77734375" style="1" customWidth="1"/>
    <col min="10758" max="10758" width="11.5546875" style="1" customWidth="1"/>
    <col min="10759" max="10759" width="1.21875" style="1" customWidth="1"/>
    <col min="10760" max="10760" width="6.5546875" style="1" customWidth="1"/>
    <col min="10761" max="10761" width="3.21875" style="1" customWidth="1"/>
    <col min="10762" max="10762" width="21.77734375" style="1" customWidth="1"/>
    <col min="10763" max="10763" width="7.77734375" style="1" customWidth="1"/>
    <col min="10764" max="10789" width="0" style="1" hidden="1" customWidth="1"/>
    <col min="10790" max="11008" width="8.88671875" style="1"/>
    <col min="11009" max="11009" width="2.21875" style="1" customWidth="1"/>
    <col min="11010" max="11010" width="12" style="1" customWidth="1"/>
    <col min="11011" max="11011" width="31.77734375" style="1" customWidth="1"/>
    <col min="11012" max="11012" width="19" style="1" customWidth="1"/>
    <col min="11013" max="11013" width="5.77734375" style="1" customWidth="1"/>
    <col min="11014" max="11014" width="11.5546875" style="1" customWidth="1"/>
    <col min="11015" max="11015" width="1.21875" style="1" customWidth="1"/>
    <col min="11016" max="11016" width="6.5546875" style="1" customWidth="1"/>
    <col min="11017" max="11017" width="3.21875" style="1" customWidth="1"/>
    <col min="11018" max="11018" width="21.77734375" style="1" customWidth="1"/>
    <col min="11019" max="11019" width="7.77734375" style="1" customWidth="1"/>
    <col min="11020" max="11045" width="0" style="1" hidden="1" customWidth="1"/>
    <col min="11046" max="11264" width="8.88671875" style="1"/>
    <col min="11265" max="11265" width="2.21875" style="1" customWidth="1"/>
    <col min="11266" max="11266" width="12" style="1" customWidth="1"/>
    <col min="11267" max="11267" width="31.77734375" style="1" customWidth="1"/>
    <col min="11268" max="11268" width="19" style="1" customWidth="1"/>
    <col min="11269" max="11269" width="5.77734375" style="1" customWidth="1"/>
    <col min="11270" max="11270" width="11.5546875" style="1" customWidth="1"/>
    <col min="11271" max="11271" width="1.21875" style="1" customWidth="1"/>
    <col min="11272" max="11272" width="6.5546875" style="1" customWidth="1"/>
    <col min="11273" max="11273" width="3.21875" style="1" customWidth="1"/>
    <col min="11274" max="11274" width="21.77734375" style="1" customWidth="1"/>
    <col min="11275" max="11275" width="7.77734375" style="1" customWidth="1"/>
    <col min="11276" max="11301" width="0" style="1" hidden="1" customWidth="1"/>
    <col min="11302" max="11520" width="8.88671875" style="1"/>
    <col min="11521" max="11521" width="2.21875" style="1" customWidth="1"/>
    <col min="11522" max="11522" width="12" style="1" customWidth="1"/>
    <col min="11523" max="11523" width="31.77734375" style="1" customWidth="1"/>
    <col min="11524" max="11524" width="19" style="1" customWidth="1"/>
    <col min="11525" max="11525" width="5.77734375" style="1" customWidth="1"/>
    <col min="11526" max="11526" width="11.5546875" style="1" customWidth="1"/>
    <col min="11527" max="11527" width="1.21875" style="1" customWidth="1"/>
    <col min="11528" max="11528" width="6.5546875" style="1" customWidth="1"/>
    <col min="11529" max="11529" width="3.21875" style="1" customWidth="1"/>
    <col min="11530" max="11530" width="21.77734375" style="1" customWidth="1"/>
    <col min="11531" max="11531" width="7.77734375" style="1" customWidth="1"/>
    <col min="11532" max="11557" width="0" style="1" hidden="1" customWidth="1"/>
    <col min="11558" max="11776" width="8.88671875" style="1"/>
    <col min="11777" max="11777" width="2.21875" style="1" customWidth="1"/>
    <col min="11778" max="11778" width="12" style="1" customWidth="1"/>
    <col min="11779" max="11779" width="31.77734375" style="1" customWidth="1"/>
    <col min="11780" max="11780" width="19" style="1" customWidth="1"/>
    <col min="11781" max="11781" width="5.77734375" style="1" customWidth="1"/>
    <col min="11782" max="11782" width="11.5546875" style="1" customWidth="1"/>
    <col min="11783" max="11783" width="1.21875" style="1" customWidth="1"/>
    <col min="11784" max="11784" width="6.5546875" style="1" customWidth="1"/>
    <col min="11785" max="11785" width="3.21875" style="1" customWidth="1"/>
    <col min="11786" max="11786" width="21.77734375" style="1" customWidth="1"/>
    <col min="11787" max="11787" width="7.77734375" style="1" customWidth="1"/>
    <col min="11788" max="11813" width="0" style="1" hidden="1" customWidth="1"/>
    <col min="11814" max="12032" width="8.88671875" style="1"/>
    <col min="12033" max="12033" width="2.21875" style="1" customWidth="1"/>
    <col min="12034" max="12034" width="12" style="1" customWidth="1"/>
    <col min="12035" max="12035" width="31.77734375" style="1" customWidth="1"/>
    <col min="12036" max="12036" width="19" style="1" customWidth="1"/>
    <col min="12037" max="12037" width="5.77734375" style="1" customWidth="1"/>
    <col min="12038" max="12038" width="11.5546875" style="1" customWidth="1"/>
    <col min="12039" max="12039" width="1.21875" style="1" customWidth="1"/>
    <col min="12040" max="12040" width="6.5546875" style="1" customWidth="1"/>
    <col min="12041" max="12041" width="3.21875" style="1" customWidth="1"/>
    <col min="12042" max="12042" width="21.77734375" style="1" customWidth="1"/>
    <col min="12043" max="12043" width="7.77734375" style="1" customWidth="1"/>
    <col min="12044" max="12069" width="0" style="1" hidden="1" customWidth="1"/>
    <col min="12070" max="12288" width="8.88671875" style="1"/>
    <col min="12289" max="12289" width="2.21875" style="1" customWidth="1"/>
    <col min="12290" max="12290" width="12" style="1" customWidth="1"/>
    <col min="12291" max="12291" width="31.77734375" style="1" customWidth="1"/>
    <col min="12292" max="12292" width="19" style="1" customWidth="1"/>
    <col min="12293" max="12293" width="5.77734375" style="1" customWidth="1"/>
    <col min="12294" max="12294" width="11.5546875" style="1" customWidth="1"/>
    <col min="12295" max="12295" width="1.21875" style="1" customWidth="1"/>
    <col min="12296" max="12296" width="6.5546875" style="1" customWidth="1"/>
    <col min="12297" max="12297" width="3.21875" style="1" customWidth="1"/>
    <col min="12298" max="12298" width="21.77734375" style="1" customWidth="1"/>
    <col min="12299" max="12299" width="7.77734375" style="1" customWidth="1"/>
    <col min="12300" max="12325" width="0" style="1" hidden="1" customWidth="1"/>
    <col min="12326" max="12544" width="8.88671875" style="1"/>
    <col min="12545" max="12545" width="2.21875" style="1" customWidth="1"/>
    <col min="12546" max="12546" width="12" style="1" customWidth="1"/>
    <col min="12547" max="12547" width="31.77734375" style="1" customWidth="1"/>
    <col min="12548" max="12548" width="19" style="1" customWidth="1"/>
    <col min="12549" max="12549" width="5.77734375" style="1" customWidth="1"/>
    <col min="12550" max="12550" width="11.5546875" style="1" customWidth="1"/>
    <col min="12551" max="12551" width="1.21875" style="1" customWidth="1"/>
    <col min="12552" max="12552" width="6.5546875" style="1" customWidth="1"/>
    <col min="12553" max="12553" width="3.21875" style="1" customWidth="1"/>
    <col min="12554" max="12554" width="21.77734375" style="1" customWidth="1"/>
    <col min="12555" max="12555" width="7.77734375" style="1" customWidth="1"/>
    <col min="12556" max="12581" width="0" style="1" hidden="1" customWidth="1"/>
    <col min="12582" max="12800" width="8.88671875" style="1"/>
    <col min="12801" max="12801" width="2.21875" style="1" customWidth="1"/>
    <col min="12802" max="12802" width="12" style="1" customWidth="1"/>
    <col min="12803" max="12803" width="31.77734375" style="1" customWidth="1"/>
    <col min="12804" max="12804" width="19" style="1" customWidth="1"/>
    <col min="12805" max="12805" width="5.77734375" style="1" customWidth="1"/>
    <col min="12806" max="12806" width="11.5546875" style="1" customWidth="1"/>
    <col min="12807" max="12807" width="1.21875" style="1" customWidth="1"/>
    <col min="12808" max="12808" width="6.5546875" style="1" customWidth="1"/>
    <col min="12809" max="12809" width="3.21875" style="1" customWidth="1"/>
    <col min="12810" max="12810" width="21.77734375" style="1" customWidth="1"/>
    <col min="12811" max="12811" width="7.77734375" style="1" customWidth="1"/>
    <col min="12812" max="12837" width="0" style="1" hidden="1" customWidth="1"/>
    <col min="12838" max="13056" width="8.88671875" style="1"/>
    <col min="13057" max="13057" width="2.21875" style="1" customWidth="1"/>
    <col min="13058" max="13058" width="12" style="1" customWidth="1"/>
    <col min="13059" max="13059" width="31.77734375" style="1" customWidth="1"/>
    <col min="13060" max="13060" width="19" style="1" customWidth="1"/>
    <col min="13061" max="13061" width="5.77734375" style="1" customWidth="1"/>
    <col min="13062" max="13062" width="11.5546875" style="1" customWidth="1"/>
    <col min="13063" max="13063" width="1.21875" style="1" customWidth="1"/>
    <col min="13064" max="13064" width="6.5546875" style="1" customWidth="1"/>
    <col min="13065" max="13065" width="3.21875" style="1" customWidth="1"/>
    <col min="13066" max="13066" width="21.77734375" style="1" customWidth="1"/>
    <col min="13067" max="13067" width="7.77734375" style="1" customWidth="1"/>
    <col min="13068" max="13093" width="0" style="1" hidden="1" customWidth="1"/>
    <col min="13094" max="13312" width="8.88671875" style="1"/>
    <col min="13313" max="13313" width="2.21875" style="1" customWidth="1"/>
    <col min="13314" max="13314" width="12" style="1" customWidth="1"/>
    <col min="13315" max="13315" width="31.77734375" style="1" customWidth="1"/>
    <col min="13316" max="13316" width="19" style="1" customWidth="1"/>
    <col min="13317" max="13317" width="5.77734375" style="1" customWidth="1"/>
    <col min="13318" max="13318" width="11.5546875" style="1" customWidth="1"/>
    <col min="13319" max="13319" width="1.21875" style="1" customWidth="1"/>
    <col min="13320" max="13320" width="6.5546875" style="1" customWidth="1"/>
    <col min="13321" max="13321" width="3.21875" style="1" customWidth="1"/>
    <col min="13322" max="13322" width="21.77734375" style="1" customWidth="1"/>
    <col min="13323" max="13323" width="7.77734375" style="1" customWidth="1"/>
    <col min="13324" max="13349" width="0" style="1" hidden="1" customWidth="1"/>
    <col min="13350" max="13568" width="8.88671875" style="1"/>
    <col min="13569" max="13569" width="2.21875" style="1" customWidth="1"/>
    <col min="13570" max="13570" width="12" style="1" customWidth="1"/>
    <col min="13571" max="13571" width="31.77734375" style="1" customWidth="1"/>
    <col min="13572" max="13572" width="19" style="1" customWidth="1"/>
    <col min="13573" max="13573" width="5.77734375" style="1" customWidth="1"/>
    <col min="13574" max="13574" width="11.5546875" style="1" customWidth="1"/>
    <col min="13575" max="13575" width="1.21875" style="1" customWidth="1"/>
    <col min="13576" max="13576" width="6.5546875" style="1" customWidth="1"/>
    <col min="13577" max="13577" width="3.21875" style="1" customWidth="1"/>
    <col min="13578" max="13578" width="21.77734375" style="1" customWidth="1"/>
    <col min="13579" max="13579" width="7.77734375" style="1" customWidth="1"/>
    <col min="13580" max="13605" width="0" style="1" hidden="1" customWidth="1"/>
    <col min="13606" max="13824" width="8.88671875" style="1"/>
    <col min="13825" max="13825" width="2.21875" style="1" customWidth="1"/>
    <col min="13826" max="13826" width="12" style="1" customWidth="1"/>
    <col min="13827" max="13827" width="31.77734375" style="1" customWidth="1"/>
    <col min="13828" max="13828" width="19" style="1" customWidth="1"/>
    <col min="13829" max="13829" width="5.77734375" style="1" customWidth="1"/>
    <col min="13830" max="13830" width="11.5546875" style="1" customWidth="1"/>
    <col min="13831" max="13831" width="1.21875" style="1" customWidth="1"/>
    <col min="13832" max="13832" width="6.5546875" style="1" customWidth="1"/>
    <col min="13833" max="13833" width="3.21875" style="1" customWidth="1"/>
    <col min="13834" max="13834" width="21.77734375" style="1" customWidth="1"/>
    <col min="13835" max="13835" width="7.77734375" style="1" customWidth="1"/>
    <col min="13836" max="13861" width="0" style="1" hidden="1" customWidth="1"/>
    <col min="13862" max="14080" width="8.88671875" style="1"/>
    <col min="14081" max="14081" width="2.21875" style="1" customWidth="1"/>
    <col min="14082" max="14082" width="12" style="1" customWidth="1"/>
    <col min="14083" max="14083" width="31.77734375" style="1" customWidth="1"/>
    <col min="14084" max="14084" width="19" style="1" customWidth="1"/>
    <col min="14085" max="14085" width="5.77734375" style="1" customWidth="1"/>
    <col min="14086" max="14086" width="11.5546875" style="1" customWidth="1"/>
    <col min="14087" max="14087" width="1.21875" style="1" customWidth="1"/>
    <col min="14088" max="14088" width="6.5546875" style="1" customWidth="1"/>
    <col min="14089" max="14089" width="3.21875" style="1" customWidth="1"/>
    <col min="14090" max="14090" width="21.77734375" style="1" customWidth="1"/>
    <col min="14091" max="14091" width="7.77734375" style="1" customWidth="1"/>
    <col min="14092" max="14117" width="0" style="1" hidden="1" customWidth="1"/>
    <col min="14118" max="14336" width="8.88671875" style="1"/>
    <col min="14337" max="14337" width="2.21875" style="1" customWidth="1"/>
    <col min="14338" max="14338" width="12" style="1" customWidth="1"/>
    <col min="14339" max="14339" width="31.77734375" style="1" customWidth="1"/>
    <col min="14340" max="14340" width="19" style="1" customWidth="1"/>
    <col min="14341" max="14341" width="5.77734375" style="1" customWidth="1"/>
    <col min="14342" max="14342" width="11.5546875" style="1" customWidth="1"/>
    <col min="14343" max="14343" width="1.21875" style="1" customWidth="1"/>
    <col min="14344" max="14344" width="6.5546875" style="1" customWidth="1"/>
    <col min="14345" max="14345" width="3.21875" style="1" customWidth="1"/>
    <col min="14346" max="14346" width="21.77734375" style="1" customWidth="1"/>
    <col min="14347" max="14347" width="7.77734375" style="1" customWidth="1"/>
    <col min="14348" max="14373" width="0" style="1" hidden="1" customWidth="1"/>
    <col min="14374" max="14592" width="8.88671875" style="1"/>
    <col min="14593" max="14593" width="2.21875" style="1" customWidth="1"/>
    <col min="14594" max="14594" width="12" style="1" customWidth="1"/>
    <col min="14595" max="14595" width="31.77734375" style="1" customWidth="1"/>
    <col min="14596" max="14596" width="19" style="1" customWidth="1"/>
    <col min="14597" max="14597" width="5.77734375" style="1" customWidth="1"/>
    <col min="14598" max="14598" width="11.5546875" style="1" customWidth="1"/>
    <col min="14599" max="14599" width="1.21875" style="1" customWidth="1"/>
    <col min="14600" max="14600" width="6.5546875" style="1" customWidth="1"/>
    <col min="14601" max="14601" width="3.21875" style="1" customWidth="1"/>
    <col min="14602" max="14602" width="21.77734375" style="1" customWidth="1"/>
    <col min="14603" max="14603" width="7.77734375" style="1" customWidth="1"/>
    <col min="14604" max="14629" width="0" style="1" hidden="1" customWidth="1"/>
    <col min="14630" max="14848" width="8.88671875" style="1"/>
    <col min="14849" max="14849" width="2.21875" style="1" customWidth="1"/>
    <col min="14850" max="14850" width="12" style="1" customWidth="1"/>
    <col min="14851" max="14851" width="31.77734375" style="1" customWidth="1"/>
    <col min="14852" max="14852" width="19" style="1" customWidth="1"/>
    <col min="14853" max="14853" width="5.77734375" style="1" customWidth="1"/>
    <col min="14854" max="14854" width="11.5546875" style="1" customWidth="1"/>
    <col min="14855" max="14855" width="1.21875" style="1" customWidth="1"/>
    <col min="14856" max="14856" width="6.5546875" style="1" customWidth="1"/>
    <col min="14857" max="14857" width="3.21875" style="1" customWidth="1"/>
    <col min="14858" max="14858" width="21.77734375" style="1" customWidth="1"/>
    <col min="14859" max="14859" width="7.77734375" style="1" customWidth="1"/>
    <col min="14860" max="14885" width="0" style="1" hidden="1" customWidth="1"/>
    <col min="14886" max="15104" width="8.88671875" style="1"/>
    <col min="15105" max="15105" width="2.21875" style="1" customWidth="1"/>
    <col min="15106" max="15106" width="12" style="1" customWidth="1"/>
    <col min="15107" max="15107" width="31.77734375" style="1" customWidth="1"/>
    <col min="15108" max="15108" width="19" style="1" customWidth="1"/>
    <col min="15109" max="15109" width="5.77734375" style="1" customWidth="1"/>
    <col min="15110" max="15110" width="11.5546875" style="1" customWidth="1"/>
    <col min="15111" max="15111" width="1.21875" style="1" customWidth="1"/>
    <col min="15112" max="15112" width="6.5546875" style="1" customWidth="1"/>
    <col min="15113" max="15113" width="3.21875" style="1" customWidth="1"/>
    <col min="15114" max="15114" width="21.77734375" style="1" customWidth="1"/>
    <col min="15115" max="15115" width="7.77734375" style="1" customWidth="1"/>
    <col min="15116" max="15141" width="0" style="1" hidden="1" customWidth="1"/>
    <col min="15142" max="15360" width="8.88671875" style="1"/>
    <col min="15361" max="15361" width="2.21875" style="1" customWidth="1"/>
    <col min="15362" max="15362" width="12" style="1" customWidth="1"/>
    <col min="15363" max="15363" width="31.77734375" style="1" customWidth="1"/>
    <col min="15364" max="15364" width="19" style="1" customWidth="1"/>
    <col min="15365" max="15365" width="5.77734375" style="1" customWidth="1"/>
    <col min="15366" max="15366" width="11.5546875" style="1" customWidth="1"/>
    <col min="15367" max="15367" width="1.21875" style="1" customWidth="1"/>
    <col min="15368" max="15368" width="6.5546875" style="1" customWidth="1"/>
    <col min="15369" max="15369" width="3.21875" style="1" customWidth="1"/>
    <col min="15370" max="15370" width="21.77734375" style="1" customWidth="1"/>
    <col min="15371" max="15371" width="7.77734375" style="1" customWidth="1"/>
    <col min="15372" max="15397" width="0" style="1" hidden="1" customWidth="1"/>
    <col min="15398" max="15616" width="8.88671875" style="1"/>
    <col min="15617" max="15617" width="2.21875" style="1" customWidth="1"/>
    <col min="15618" max="15618" width="12" style="1" customWidth="1"/>
    <col min="15619" max="15619" width="31.77734375" style="1" customWidth="1"/>
    <col min="15620" max="15620" width="19" style="1" customWidth="1"/>
    <col min="15621" max="15621" width="5.77734375" style="1" customWidth="1"/>
    <col min="15622" max="15622" width="11.5546875" style="1" customWidth="1"/>
    <col min="15623" max="15623" width="1.21875" style="1" customWidth="1"/>
    <col min="15624" max="15624" width="6.5546875" style="1" customWidth="1"/>
    <col min="15625" max="15625" width="3.21875" style="1" customWidth="1"/>
    <col min="15626" max="15626" width="21.77734375" style="1" customWidth="1"/>
    <col min="15627" max="15627" width="7.77734375" style="1" customWidth="1"/>
    <col min="15628" max="15653" width="0" style="1" hidden="1" customWidth="1"/>
    <col min="15654" max="15872" width="8.88671875" style="1"/>
    <col min="15873" max="15873" width="2.21875" style="1" customWidth="1"/>
    <col min="15874" max="15874" width="12" style="1" customWidth="1"/>
    <col min="15875" max="15875" width="31.77734375" style="1" customWidth="1"/>
    <col min="15876" max="15876" width="19" style="1" customWidth="1"/>
    <col min="15877" max="15877" width="5.77734375" style="1" customWidth="1"/>
    <col min="15878" max="15878" width="11.5546875" style="1" customWidth="1"/>
    <col min="15879" max="15879" width="1.21875" style="1" customWidth="1"/>
    <col min="15880" max="15880" width="6.5546875" style="1" customWidth="1"/>
    <col min="15881" max="15881" width="3.21875" style="1" customWidth="1"/>
    <col min="15882" max="15882" width="21.77734375" style="1" customWidth="1"/>
    <col min="15883" max="15883" width="7.77734375" style="1" customWidth="1"/>
    <col min="15884" max="15909" width="0" style="1" hidden="1" customWidth="1"/>
    <col min="15910" max="16128" width="8.88671875" style="1"/>
    <col min="16129" max="16129" width="2.21875" style="1" customWidth="1"/>
    <col min="16130" max="16130" width="12" style="1" customWidth="1"/>
    <col min="16131" max="16131" width="31.77734375" style="1" customWidth="1"/>
    <col min="16132" max="16132" width="19" style="1" customWidth="1"/>
    <col min="16133" max="16133" width="5.77734375" style="1" customWidth="1"/>
    <col min="16134" max="16134" width="11.5546875" style="1" customWidth="1"/>
    <col min="16135" max="16135" width="1.21875" style="1" customWidth="1"/>
    <col min="16136" max="16136" width="6.5546875" style="1" customWidth="1"/>
    <col min="16137" max="16137" width="3.21875" style="1" customWidth="1"/>
    <col min="16138" max="16138" width="21.77734375" style="1" customWidth="1"/>
    <col min="16139" max="16139" width="7.77734375" style="1" customWidth="1"/>
    <col min="16140" max="16165" width="0" style="1" hidden="1" customWidth="1"/>
    <col min="16166" max="16384" width="8.88671875" style="1"/>
  </cols>
  <sheetData>
    <row r="1" spans="1:23" ht="26.25" customHeight="1" x14ac:dyDescent="0.25">
      <c r="A1" s="71" t="s">
        <v>129</v>
      </c>
      <c r="B1" s="71"/>
      <c r="C1" s="71"/>
      <c r="D1" s="71"/>
      <c r="E1" s="71"/>
      <c r="F1" s="71"/>
      <c r="G1" s="71"/>
      <c r="H1" s="71"/>
      <c r="I1" s="71"/>
      <c r="J1" s="71"/>
      <c r="K1" s="67"/>
    </row>
    <row r="2" spans="1:23" ht="26.25" customHeight="1" x14ac:dyDescent="0.25">
      <c r="A2" s="68"/>
      <c r="B2" s="68"/>
      <c r="C2" s="70" t="s">
        <v>128</v>
      </c>
      <c r="D2" s="70"/>
      <c r="E2" s="69"/>
      <c r="F2" s="69"/>
      <c r="G2" s="68"/>
      <c r="H2" s="68"/>
      <c r="I2" s="68"/>
      <c r="J2" s="68"/>
      <c r="K2" s="67"/>
    </row>
    <row r="3" spans="1:23" ht="16.5" customHeight="1" thickBot="1" x14ac:dyDescent="0.3">
      <c r="A3" s="10"/>
      <c r="B3" s="66"/>
      <c r="C3" s="66"/>
      <c r="D3" s="65" t="s">
        <v>127</v>
      </c>
      <c r="E3" s="65"/>
      <c r="F3" s="64" t="s">
        <v>126</v>
      </c>
      <c r="G3" s="64"/>
      <c r="H3" s="64"/>
      <c r="I3" s="64"/>
      <c r="J3" s="63"/>
      <c r="K3" s="30"/>
      <c r="L3" s="30"/>
    </row>
    <row r="4" spans="1:23" ht="16.5" customHeight="1" x14ac:dyDescent="0.3">
      <c r="A4" s="53" t="s">
        <v>125</v>
      </c>
      <c r="B4" s="42"/>
      <c r="C4" s="42"/>
      <c r="D4" s="42"/>
      <c r="E4" s="42"/>
      <c r="F4" s="61"/>
      <c r="G4" s="61"/>
      <c r="H4" s="61"/>
      <c r="I4" s="61"/>
      <c r="J4" s="61"/>
      <c r="K4" s="30"/>
      <c r="L4" s="30"/>
    </row>
    <row r="5" spans="1:23" ht="16.5" customHeight="1" x14ac:dyDescent="0.3">
      <c r="A5" s="53"/>
      <c r="B5" s="42" t="s">
        <v>124</v>
      </c>
      <c r="C5" s="42"/>
      <c r="D5" s="62">
        <v>5000</v>
      </c>
      <c r="E5" s="42"/>
      <c r="F5" s="61"/>
      <c r="G5" s="61"/>
      <c r="H5" s="61"/>
      <c r="I5" s="61"/>
      <c r="J5" s="61"/>
      <c r="K5" s="30"/>
      <c r="L5" s="30"/>
    </row>
    <row r="6" spans="1:23" ht="16.5" customHeight="1" x14ac:dyDescent="0.25">
      <c r="B6" s="42" t="s">
        <v>123</v>
      </c>
      <c r="C6" s="42"/>
      <c r="D6" s="50">
        <v>2000</v>
      </c>
      <c r="E6" s="44"/>
      <c r="F6" s="41"/>
      <c r="G6" s="40"/>
      <c r="H6" s="40"/>
      <c r="I6" s="40"/>
      <c r="J6" s="40"/>
      <c r="K6" s="30"/>
      <c r="L6" s="30"/>
    </row>
    <row r="7" spans="1:23" ht="16.5" customHeight="1" x14ac:dyDescent="0.25">
      <c r="B7" s="42" t="s">
        <v>122</v>
      </c>
      <c r="C7" s="42"/>
      <c r="D7" s="50">
        <v>234</v>
      </c>
      <c r="E7" s="44"/>
      <c r="F7" s="41"/>
      <c r="G7" s="40"/>
      <c r="H7" s="40"/>
      <c r="I7" s="40"/>
      <c r="J7" s="40"/>
      <c r="K7" s="30"/>
      <c r="L7" s="30"/>
    </row>
    <row r="8" spans="1:23" ht="23.25" customHeight="1" x14ac:dyDescent="0.25">
      <c r="B8" s="43" t="s">
        <v>121</v>
      </c>
      <c r="C8" s="42"/>
      <c r="D8" s="46">
        <f>SUM(D5:D7)</f>
        <v>7234</v>
      </c>
      <c r="E8" s="44"/>
      <c r="F8" s="41"/>
      <c r="G8" s="40"/>
      <c r="H8" s="40"/>
      <c r="I8" s="40"/>
      <c r="J8" s="40"/>
      <c r="K8" s="30"/>
      <c r="L8" s="30"/>
    </row>
    <row r="9" spans="1:23" ht="24.75" customHeight="1" x14ac:dyDescent="0.3">
      <c r="A9" s="53" t="s">
        <v>120</v>
      </c>
      <c r="B9" s="43"/>
      <c r="C9" s="42"/>
      <c r="D9" s="41"/>
      <c r="E9" s="44"/>
      <c r="F9" s="41"/>
      <c r="G9" s="40"/>
      <c r="H9" s="40"/>
      <c r="I9" s="40"/>
      <c r="J9" s="40"/>
      <c r="K9" s="30"/>
      <c r="L9" s="30"/>
    </row>
    <row r="10" spans="1:23" ht="16.5" customHeight="1" x14ac:dyDescent="0.25">
      <c r="B10" s="42" t="s">
        <v>119</v>
      </c>
      <c r="C10" s="42"/>
      <c r="D10" s="50">
        <f>D8*20%</f>
        <v>1446.8000000000002</v>
      </c>
      <c r="E10" s="44"/>
      <c r="F10" s="41" t="s">
        <v>118</v>
      </c>
      <c r="G10" s="40"/>
      <c r="H10" s="40"/>
      <c r="I10" s="40"/>
      <c r="J10" s="40"/>
      <c r="K10" s="30"/>
      <c r="L10" s="30"/>
    </row>
    <row r="11" spans="1:23" ht="16.5" customHeight="1" x14ac:dyDescent="0.25">
      <c r="B11" s="42" t="s">
        <v>117</v>
      </c>
      <c r="C11" s="42"/>
      <c r="D11" s="60">
        <f>D8*7.65%</f>
        <v>553.40099999999995</v>
      </c>
      <c r="E11" s="44"/>
      <c r="F11" s="41" t="s">
        <v>116</v>
      </c>
      <c r="G11" s="40"/>
      <c r="H11" s="40"/>
      <c r="I11" s="40"/>
      <c r="J11" s="40"/>
      <c r="K11" s="30"/>
      <c r="L11" s="30"/>
    </row>
    <row r="12" spans="1:23" ht="21" customHeight="1" x14ac:dyDescent="0.25">
      <c r="B12" s="43" t="s">
        <v>115</v>
      </c>
      <c r="C12" s="42"/>
      <c r="D12" s="59">
        <f>SUM(D10:D11)</f>
        <v>2000.201</v>
      </c>
      <c r="E12" s="41"/>
      <c r="F12" s="41"/>
      <c r="G12" s="40"/>
      <c r="H12" s="40"/>
      <c r="I12" s="40"/>
      <c r="J12" s="40"/>
      <c r="K12" s="30"/>
      <c r="L12" s="30"/>
    </row>
    <row r="13" spans="1:23" ht="22.5" customHeight="1" x14ac:dyDescent="0.25">
      <c r="B13" s="43" t="s">
        <v>114</v>
      </c>
      <c r="C13" s="42"/>
      <c r="D13" s="46">
        <f>D8-D12</f>
        <v>5233.799</v>
      </c>
      <c r="E13" s="41"/>
      <c r="F13" s="41" t="s">
        <v>113</v>
      </c>
      <c r="G13" s="40"/>
      <c r="H13" s="40"/>
      <c r="I13" s="40"/>
      <c r="J13" s="40"/>
      <c r="K13" s="30"/>
      <c r="L13" s="30"/>
    </row>
    <row r="14" spans="1:23" ht="26.25" customHeight="1" x14ac:dyDescent="0.3">
      <c r="A14" s="53" t="s">
        <v>112</v>
      </c>
      <c r="B14" s="42"/>
      <c r="C14" s="42"/>
      <c r="D14" s="41"/>
      <c r="E14" s="41"/>
      <c r="F14" s="41" t="s">
        <v>111</v>
      </c>
      <c r="G14" s="40"/>
      <c r="H14" s="40"/>
      <c r="I14" s="40"/>
      <c r="J14" s="40"/>
      <c r="K14" s="30"/>
      <c r="L14" s="30"/>
    </row>
    <row r="15" spans="1:23" ht="16.5" customHeight="1" x14ac:dyDescent="0.3">
      <c r="A15" s="53"/>
      <c r="B15" s="42" t="s">
        <v>110</v>
      </c>
      <c r="C15" s="42"/>
      <c r="D15" s="50">
        <v>200</v>
      </c>
      <c r="E15" s="44"/>
      <c r="F15" s="41"/>
      <c r="G15" s="40"/>
      <c r="H15" s="40"/>
      <c r="I15" s="40"/>
      <c r="J15" s="40"/>
      <c r="K15" s="30"/>
      <c r="L15" s="30"/>
      <c r="U15" s="1" t="s">
        <v>109</v>
      </c>
    </row>
    <row r="16" spans="1:23" ht="16.5" customHeight="1" x14ac:dyDescent="0.3">
      <c r="A16" s="53"/>
      <c r="B16" s="42" t="s">
        <v>108</v>
      </c>
      <c r="C16" s="42"/>
      <c r="D16" s="50">
        <v>200</v>
      </c>
      <c r="E16" s="44"/>
      <c r="F16" s="58" t="s">
        <v>107</v>
      </c>
      <c r="G16" s="58"/>
      <c r="H16" s="58"/>
      <c r="I16" s="58"/>
      <c r="J16" s="40"/>
      <c r="K16" s="30"/>
      <c r="L16" s="30"/>
      <c r="N16" s="1" t="s">
        <v>106</v>
      </c>
      <c r="U16" s="1">
        <v>20</v>
      </c>
      <c r="V16" s="2">
        <f>T263</f>
        <v>1100324.4653987372</v>
      </c>
      <c r="W16" s="1" t="s">
        <v>105</v>
      </c>
    </row>
    <row r="17" spans="1:27" ht="16.5" customHeight="1" x14ac:dyDescent="0.3">
      <c r="A17" s="53"/>
      <c r="B17" s="42" t="s">
        <v>104</v>
      </c>
      <c r="C17" s="42"/>
      <c r="D17" s="50">
        <v>0</v>
      </c>
      <c r="E17" s="44"/>
      <c r="F17" s="58" t="s">
        <v>103</v>
      </c>
      <c r="G17" s="58"/>
      <c r="H17" s="58"/>
      <c r="I17" s="58"/>
      <c r="J17" s="40"/>
      <c r="K17" s="30"/>
      <c r="L17" s="30"/>
      <c r="U17" s="1">
        <v>30</v>
      </c>
      <c r="V17" s="2">
        <f>T383</f>
        <v>3000000</v>
      </c>
      <c r="W17" s="1" t="s">
        <v>102</v>
      </c>
      <c r="Y17" s="37">
        <v>3000000</v>
      </c>
    </row>
    <row r="18" spans="1:27" ht="24" customHeight="1" x14ac:dyDescent="0.25">
      <c r="B18" s="43" t="s">
        <v>101</v>
      </c>
      <c r="C18" s="42"/>
      <c r="D18" s="57">
        <f>SUM(D15:D17)</f>
        <v>400</v>
      </c>
      <c r="E18" s="56"/>
      <c r="F18" s="55"/>
      <c r="G18" s="54"/>
      <c r="H18" s="54"/>
      <c r="I18" s="54"/>
      <c r="J18" s="40"/>
      <c r="K18" s="30"/>
      <c r="L18" s="30"/>
      <c r="T18" s="51">
        <v>0.08</v>
      </c>
      <c r="U18" s="1">
        <v>40</v>
      </c>
      <c r="V18" s="2">
        <f>T503</f>
        <v>7408390.0036544958</v>
      </c>
      <c r="W18" s="1" t="s">
        <v>100</v>
      </c>
      <c r="Y18" s="1" t="s">
        <v>99</v>
      </c>
    </row>
    <row r="19" spans="1:27" ht="24" customHeight="1" x14ac:dyDescent="0.3">
      <c r="A19" s="53" t="s">
        <v>98</v>
      </c>
      <c r="B19" s="42"/>
      <c r="C19" s="42"/>
      <c r="D19" s="41"/>
      <c r="E19" s="41"/>
      <c r="F19" s="41"/>
      <c r="G19" s="40"/>
      <c r="H19" s="40"/>
      <c r="I19" s="40"/>
      <c r="J19" s="40"/>
      <c r="K19" s="30"/>
      <c r="L19" s="30"/>
      <c r="R19" s="52">
        <v>0.03</v>
      </c>
      <c r="T19" s="51">
        <f>T18/12</f>
        <v>6.6666666666666671E-3</v>
      </c>
      <c r="Y19" s="1">
        <v>20</v>
      </c>
      <c r="Z19" s="1">
        <v>30</v>
      </c>
      <c r="AA19" s="1">
        <v>40</v>
      </c>
    </row>
    <row r="20" spans="1:27" ht="16.5" customHeight="1" x14ac:dyDescent="0.25">
      <c r="B20" s="42" t="s">
        <v>97</v>
      </c>
      <c r="C20" s="42"/>
      <c r="D20" s="50">
        <v>1200</v>
      </c>
      <c r="E20" s="44"/>
      <c r="F20" s="41" t="s">
        <v>96</v>
      </c>
      <c r="G20" s="40"/>
      <c r="H20" s="40"/>
      <c r="I20" s="40"/>
      <c r="J20" s="40"/>
      <c r="K20" s="30"/>
      <c r="L20" s="30"/>
      <c r="Q20" s="1">
        <v>1</v>
      </c>
      <c r="R20" s="1">
        <v>1491.0400041675171</v>
      </c>
      <c r="T20" s="2">
        <f>R20*(1+$T$19)</f>
        <v>1500.980270861967</v>
      </c>
      <c r="Y20" s="1">
        <v>2710</v>
      </c>
      <c r="Z20" s="1">
        <v>1250</v>
      </c>
      <c r="AA20" s="1">
        <v>600</v>
      </c>
    </row>
    <row r="21" spans="1:27" ht="16.5" customHeight="1" x14ac:dyDescent="0.25">
      <c r="B21" s="42" t="s">
        <v>95</v>
      </c>
      <c r="C21" s="42"/>
      <c r="D21" s="41"/>
      <c r="E21" s="41"/>
      <c r="F21" s="41" t="s">
        <v>94</v>
      </c>
      <c r="G21" s="40"/>
      <c r="H21" s="40"/>
      <c r="I21" s="40"/>
      <c r="J21" s="40"/>
      <c r="K21" s="30"/>
      <c r="L21" s="30"/>
      <c r="Q21" s="1">
        <v>2</v>
      </c>
      <c r="R21" s="1">
        <f>R20</f>
        <v>1491.0400041675171</v>
      </c>
      <c r="T21" s="2">
        <f>(T20+R21)*(1+$T$19)</f>
        <v>3011.9670768630135</v>
      </c>
    </row>
    <row r="22" spans="1:27" ht="16.5" customHeight="1" x14ac:dyDescent="0.25">
      <c r="B22" s="42" t="s">
        <v>93</v>
      </c>
      <c r="C22" s="42"/>
      <c r="D22" s="50">
        <v>500</v>
      </c>
      <c r="E22" s="44"/>
      <c r="F22" s="41"/>
      <c r="G22" s="40"/>
      <c r="H22" s="40"/>
      <c r="I22" s="40"/>
      <c r="J22" s="40"/>
      <c r="K22" s="30"/>
      <c r="L22" s="30"/>
      <c r="Q22" s="1">
        <v>3</v>
      </c>
      <c r="R22" s="1">
        <f>R21</f>
        <v>1491.0400041675171</v>
      </c>
      <c r="T22" s="2">
        <f>(T21+R22)*(1+$T$19)</f>
        <v>4533.0271282374006</v>
      </c>
    </row>
    <row r="23" spans="1:27" ht="16.5" customHeight="1" x14ac:dyDescent="0.25">
      <c r="B23" s="42" t="s">
        <v>92</v>
      </c>
      <c r="C23" s="42"/>
      <c r="D23" s="50"/>
      <c r="E23" s="44"/>
      <c r="F23" s="41"/>
      <c r="G23" s="40"/>
      <c r="H23" s="40"/>
      <c r="I23" s="40"/>
      <c r="J23" s="40"/>
      <c r="K23" s="30"/>
      <c r="L23" s="30"/>
      <c r="Q23" s="1">
        <v>4</v>
      </c>
      <c r="R23" s="1">
        <f>R22</f>
        <v>1491.0400041675171</v>
      </c>
      <c r="T23" s="2">
        <f>(T22+R23)*(1+$T$19)</f>
        <v>6064.227579954284</v>
      </c>
    </row>
    <row r="24" spans="1:27" ht="16.5" customHeight="1" x14ac:dyDescent="0.25">
      <c r="B24" s="42" t="s">
        <v>91</v>
      </c>
      <c r="C24" s="42"/>
      <c r="D24" s="50"/>
      <c r="E24" s="44"/>
      <c r="F24" s="41"/>
      <c r="G24" s="40"/>
      <c r="H24" s="40"/>
      <c r="I24" s="40"/>
      <c r="J24" s="40"/>
      <c r="K24" s="30"/>
      <c r="L24" s="30"/>
      <c r="Q24" s="1">
        <v>5</v>
      </c>
      <c r="R24" s="1">
        <f>R23</f>
        <v>1491.0400041675171</v>
      </c>
      <c r="T24" s="2">
        <f>(T23+R24)*(1+$T$19)</f>
        <v>7605.6360346826123</v>
      </c>
    </row>
    <row r="25" spans="1:27" ht="16.5" customHeight="1" x14ac:dyDescent="0.25">
      <c r="B25" s="42" t="s">
        <v>90</v>
      </c>
      <c r="C25" s="42"/>
      <c r="D25" s="50">
        <v>200</v>
      </c>
      <c r="E25" s="44"/>
      <c r="F25" s="41"/>
      <c r="G25" s="40"/>
      <c r="H25" s="40"/>
      <c r="I25" s="40"/>
      <c r="J25" s="40"/>
      <c r="K25" s="30"/>
      <c r="L25" s="30"/>
      <c r="Q25" s="1">
        <v>6</v>
      </c>
      <c r="R25" s="1">
        <f>R24</f>
        <v>1491.0400041675171</v>
      </c>
      <c r="T25" s="2">
        <f>(T24+R25)*(1+$T$19)</f>
        <v>9157.3205457757958</v>
      </c>
    </row>
    <row r="26" spans="1:27" ht="16.5" customHeight="1" x14ac:dyDescent="0.25">
      <c r="B26" s="42" t="s">
        <v>89</v>
      </c>
      <c r="C26" s="42"/>
      <c r="D26" s="41"/>
      <c r="E26" s="41"/>
      <c r="F26" s="41" t="s">
        <v>88</v>
      </c>
      <c r="G26" s="40"/>
      <c r="H26" s="40"/>
      <c r="I26" s="40"/>
      <c r="J26" s="40"/>
      <c r="K26" s="30"/>
      <c r="L26" s="30"/>
      <c r="Q26" s="1">
        <v>7</v>
      </c>
      <c r="R26" s="1">
        <f>R25</f>
        <v>1491.0400041675171</v>
      </c>
      <c r="T26" s="2">
        <f>(T25+R26)*(1+$T$19)</f>
        <v>10719.349620276267</v>
      </c>
    </row>
    <row r="27" spans="1:27" ht="16.5" customHeight="1" x14ac:dyDescent="0.25">
      <c r="B27" s="42" t="s">
        <v>87</v>
      </c>
      <c r="C27" s="42"/>
      <c r="D27" s="50">
        <v>150</v>
      </c>
      <c r="E27" s="44"/>
      <c r="F27" s="41"/>
      <c r="G27" s="40"/>
      <c r="H27" s="40"/>
      <c r="I27" s="40"/>
      <c r="J27" s="40"/>
      <c r="K27" s="30"/>
      <c r="L27" s="30"/>
      <c r="Q27" s="1">
        <v>8</v>
      </c>
      <c r="R27" s="1">
        <f>R26</f>
        <v>1491.0400041675171</v>
      </c>
      <c r="T27" s="2">
        <f>(T26+R27)*(1+$T$19)</f>
        <v>12291.792221940075</v>
      </c>
    </row>
    <row r="28" spans="1:27" ht="16.5" customHeight="1" x14ac:dyDescent="0.25">
      <c r="B28" s="42" t="s">
        <v>86</v>
      </c>
      <c r="C28" s="42"/>
      <c r="D28" s="50">
        <v>100</v>
      </c>
      <c r="E28" s="44"/>
      <c r="F28" s="41"/>
      <c r="G28" s="40"/>
      <c r="H28" s="40"/>
      <c r="I28" s="40"/>
      <c r="J28" s="40"/>
      <c r="K28" s="30"/>
      <c r="L28" s="30"/>
      <c r="Q28" s="1">
        <v>9</v>
      </c>
      <c r="R28" s="1">
        <f>R27</f>
        <v>1491.0400041675171</v>
      </c>
      <c r="T28" s="2">
        <f>(T27+R28)*(1+$T$19)</f>
        <v>13874.717774281642</v>
      </c>
    </row>
    <row r="29" spans="1:27" ht="16.5" customHeight="1" x14ac:dyDescent="0.25">
      <c r="B29" s="42" t="s">
        <v>68</v>
      </c>
      <c r="C29" s="42"/>
      <c r="D29" s="50"/>
      <c r="E29" s="44"/>
      <c r="F29" s="41"/>
      <c r="G29" s="40"/>
      <c r="H29" s="40"/>
      <c r="I29" s="40"/>
      <c r="J29" s="40"/>
      <c r="K29" s="30"/>
      <c r="L29" s="30"/>
      <c r="Q29" s="1">
        <v>10</v>
      </c>
      <c r="R29" s="1">
        <f>R28</f>
        <v>1491.0400041675171</v>
      </c>
      <c r="T29" s="2">
        <f>(T28+R29)*(1+$T$19)</f>
        <v>15468.196163638819</v>
      </c>
    </row>
    <row r="30" spans="1:27" ht="16.5" customHeight="1" x14ac:dyDescent="0.25">
      <c r="B30" s="42" t="s">
        <v>85</v>
      </c>
      <c r="C30" s="42"/>
      <c r="D30" s="50">
        <v>500</v>
      </c>
      <c r="E30" s="44"/>
      <c r="F30" s="41" t="s">
        <v>84</v>
      </c>
      <c r="G30" s="40"/>
      <c r="H30" s="40"/>
      <c r="I30" s="40"/>
      <c r="J30" s="40"/>
      <c r="K30" s="30"/>
      <c r="L30" s="30"/>
      <c r="Q30" s="1">
        <v>11</v>
      </c>
      <c r="R30" s="1">
        <f>R29</f>
        <v>1491.0400041675171</v>
      </c>
      <c r="T30" s="2">
        <f>(T29+R30)*(1+$T$19)</f>
        <v>17072.297742258375</v>
      </c>
    </row>
    <row r="31" spans="1:27" ht="16.5" customHeight="1" x14ac:dyDescent="0.25">
      <c r="B31" s="42" t="s">
        <v>83</v>
      </c>
      <c r="C31" s="42"/>
      <c r="D31" s="50">
        <v>200</v>
      </c>
      <c r="E31" s="44"/>
      <c r="F31" s="41" t="s">
        <v>64</v>
      </c>
      <c r="G31" s="40"/>
      <c r="H31" s="40"/>
      <c r="I31" s="40"/>
      <c r="J31" s="40"/>
      <c r="K31" s="30"/>
      <c r="L31" s="30"/>
      <c r="Q31" s="1">
        <v>12</v>
      </c>
      <c r="R31" s="1">
        <f>R30</f>
        <v>1491.0400041675171</v>
      </c>
      <c r="T31" s="2">
        <f>(T30+R31)*(1+$T$19)</f>
        <v>18687.093331402062</v>
      </c>
    </row>
    <row r="32" spans="1:27" ht="16.5" customHeight="1" x14ac:dyDescent="0.25">
      <c r="B32" s="42" t="s">
        <v>82</v>
      </c>
      <c r="C32" s="42"/>
      <c r="D32" s="41"/>
      <c r="E32" s="41"/>
      <c r="F32" s="41"/>
      <c r="G32" s="40"/>
      <c r="H32" s="40"/>
      <c r="I32" s="40"/>
      <c r="J32" s="40"/>
      <c r="K32" s="30"/>
      <c r="L32" s="30"/>
      <c r="Q32" s="1">
        <v>13</v>
      </c>
      <c r="R32" s="1">
        <f>R20*(1+$R$19)</f>
        <v>1535.7712042925425</v>
      </c>
      <c r="T32" s="2">
        <f>(T31+R32)*(1+$T$19)</f>
        <v>20357.683632599234</v>
      </c>
    </row>
    <row r="33" spans="2:20" ht="16.5" customHeight="1" x14ac:dyDescent="0.25">
      <c r="B33" s="42" t="s">
        <v>81</v>
      </c>
      <c r="C33" s="42"/>
      <c r="D33" s="50">
        <v>100</v>
      </c>
      <c r="E33" s="44"/>
      <c r="F33" s="41" t="s">
        <v>80</v>
      </c>
      <c r="G33" s="40"/>
      <c r="H33" s="40"/>
      <c r="I33" s="40"/>
      <c r="J33" s="40"/>
      <c r="K33" s="30"/>
      <c r="L33" s="30"/>
      <c r="Q33" s="1">
        <v>14</v>
      </c>
      <c r="R33" s="1">
        <f>R21*(1+$R$19)</f>
        <v>1535.7712042925425</v>
      </c>
      <c r="T33" s="2">
        <f>(T32+R33)*(1+$T$19)</f>
        <v>22039.411202471052</v>
      </c>
    </row>
    <row r="34" spans="2:20" ht="16.5" customHeight="1" x14ac:dyDescent="0.25">
      <c r="B34" s="42" t="s">
        <v>79</v>
      </c>
      <c r="C34" s="42"/>
      <c r="D34" s="50">
        <v>80</v>
      </c>
      <c r="E34" s="44"/>
      <c r="F34" s="41"/>
      <c r="G34" s="40"/>
      <c r="H34" s="40"/>
      <c r="I34" s="40"/>
      <c r="J34" s="40"/>
      <c r="K34" s="30"/>
      <c r="L34" s="30"/>
      <c r="Q34" s="1">
        <v>15</v>
      </c>
      <c r="R34" s="1">
        <f>R22*(1+$R$19)</f>
        <v>1535.7712042925425</v>
      </c>
      <c r="T34" s="2">
        <f>(T33+R34)*(1+$T$19)</f>
        <v>23732.350289475347</v>
      </c>
    </row>
    <row r="35" spans="2:20" ht="16.5" customHeight="1" x14ac:dyDescent="0.25">
      <c r="B35" s="42" t="s">
        <v>78</v>
      </c>
      <c r="C35" s="42"/>
      <c r="D35" s="50">
        <v>400</v>
      </c>
      <c r="E35" s="44"/>
      <c r="F35" s="41" t="s">
        <v>77</v>
      </c>
      <c r="G35" s="40"/>
      <c r="H35" s="40"/>
      <c r="I35" s="40"/>
      <c r="J35" s="40"/>
      <c r="K35" s="30"/>
      <c r="L35" s="30"/>
      <c r="Q35" s="1">
        <v>16</v>
      </c>
      <c r="R35" s="1">
        <f>R23*(1+$R$19)</f>
        <v>1535.7712042925425</v>
      </c>
      <c r="T35" s="2">
        <f>(T34+R35)*(1+$T$19)</f>
        <v>25436.575637059672</v>
      </c>
    </row>
    <row r="36" spans="2:20" ht="16.5" customHeight="1" x14ac:dyDescent="0.25">
      <c r="B36" s="42" t="s">
        <v>76</v>
      </c>
      <c r="C36" s="42"/>
      <c r="D36" s="50"/>
      <c r="E36" s="44"/>
      <c r="F36" s="41"/>
      <c r="G36" s="40"/>
      <c r="H36" s="40"/>
      <c r="I36" s="40"/>
      <c r="J36" s="40"/>
      <c r="K36" s="30"/>
      <c r="L36" s="30"/>
      <c r="Q36" s="1">
        <v>17</v>
      </c>
      <c r="R36" s="1">
        <f>R24*(1+$R$19)</f>
        <v>1535.7712042925425</v>
      </c>
      <c r="T36" s="2">
        <f>(T35+R36)*(1+$T$19)</f>
        <v>27152.162486961228</v>
      </c>
    </row>
    <row r="37" spans="2:20" ht="16.5" customHeight="1" x14ac:dyDescent="0.25">
      <c r="B37" s="42" t="s">
        <v>75</v>
      </c>
      <c r="C37" s="42"/>
      <c r="D37" s="50"/>
      <c r="E37" s="44"/>
      <c r="F37" s="41" t="s">
        <v>74</v>
      </c>
      <c r="G37" s="40"/>
      <c r="H37" s="40"/>
      <c r="I37" s="40"/>
      <c r="J37" s="40"/>
      <c r="K37" s="30"/>
      <c r="L37" s="30"/>
      <c r="Q37" s="1">
        <v>18</v>
      </c>
      <c r="R37" s="1">
        <f>R25*(1+$R$19)</f>
        <v>1535.7712042925425</v>
      </c>
      <c r="T37" s="2">
        <f>(T36+R37)*(1+$T$19)</f>
        <v>28879.186582528793</v>
      </c>
    </row>
    <row r="38" spans="2:20" ht="16.5" customHeight="1" x14ac:dyDescent="0.25">
      <c r="B38" s="42" t="s">
        <v>68</v>
      </c>
      <c r="C38" s="42"/>
      <c r="D38" s="50"/>
      <c r="E38" s="44"/>
      <c r="F38" s="41"/>
      <c r="G38" s="40"/>
      <c r="H38" s="40"/>
      <c r="I38" s="40"/>
      <c r="J38" s="40"/>
      <c r="K38" s="30"/>
      <c r="L38" s="30"/>
      <c r="Q38" s="1">
        <v>19</v>
      </c>
      <c r="R38" s="1">
        <f>R26*(1+$R$19)</f>
        <v>1535.7712042925425</v>
      </c>
      <c r="T38" s="2">
        <f>(T37+R38)*(1+$T$19)</f>
        <v>30617.72417206681</v>
      </c>
    </row>
    <row r="39" spans="2:20" ht="16.5" customHeight="1" x14ac:dyDescent="0.25">
      <c r="B39" s="42" t="s">
        <v>73</v>
      </c>
      <c r="C39" s="42"/>
      <c r="D39" s="50">
        <v>200</v>
      </c>
      <c r="E39" s="44"/>
      <c r="F39" s="41" t="s">
        <v>64</v>
      </c>
      <c r="G39" s="40"/>
      <c r="H39" s="40"/>
      <c r="I39" s="40"/>
      <c r="J39" s="40"/>
      <c r="K39" s="30"/>
      <c r="L39" s="30"/>
      <c r="Q39" s="1">
        <v>20</v>
      </c>
      <c r="R39" s="1">
        <f>R27*(1+$R$19)</f>
        <v>1535.7712042925425</v>
      </c>
      <c r="T39" s="2">
        <f>(T38+R39)*(1+$T$19)</f>
        <v>32367.852012201743</v>
      </c>
    </row>
    <row r="40" spans="2:20" ht="16.5" customHeight="1" x14ac:dyDescent="0.25">
      <c r="B40" s="42" t="s">
        <v>72</v>
      </c>
      <c r="C40" s="42"/>
      <c r="D40" s="50">
        <v>150</v>
      </c>
      <c r="E40" s="44"/>
      <c r="F40" s="41" t="s">
        <v>71</v>
      </c>
      <c r="G40" s="40"/>
      <c r="H40" s="40"/>
      <c r="I40" s="40"/>
      <c r="J40" s="40"/>
      <c r="K40" s="30"/>
      <c r="L40" s="30"/>
      <c r="Q40" s="1">
        <v>21</v>
      </c>
      <c r="R40" s="1">
        <f>R28*(1+$R$19)</f>
        <v>1535.7712042925425</v>
      </c>
      <c r="T40" s="2">
        <f>(T39+R40)*(1+$T$19)</f>
        <v>34129.647371270912</v>
      </c>
    </row>
    <row r="41" spans="2:20" ht="16.5" customHeight="1" x14ac:dyDescent="0.25">
      <c r="B41" s="42" t="s">
        <v>70</v>
      </c>
      <c r="C41" s="42"/>
      <c r="D41" s="41"/>
      <c r="E41" s="41"/>
      <c r="F41" s="41"/>
      <c r="G41" s="40"/>
      <c r="H41" s="40"/>
      <c r="I41" s="40"/>
      <c r="J41" s="40"/>
      <c r="K41" s="30"/>
      <c r="L41" s="30"/>
      <c r="Q41" s="1">
        <v>22</v>
      </c>
      <c r="R41" s="1">
        <f>R29*(1+$R$19)</f>
        <v>1535.7712042925425</v>
      </c>
      <c r="T41" s="2">
        <f>(T40+R41)*(1+$T$19)</f>
        <v>35903.188032733873</v>
      </c>
    </row>
    <row r="42" spans="2:20" ht="16.5" customHeight="1" x14ac:dyDescent="0.25">
      <c r="B42" s="42" t="s">
        <v>69</v>
      </c>
      <c r="C42" s="42"/>
      <c r="D42" s="50">
        <v>100</v>
      </c>
      <c r="E42" s="44"/>
      <c r="F42" s="41"/>
      <c r="G42" s="40"/>
      <c r="H42" s="40"/>
      <c r="I42" s="40"/>
      <c r="J42" s="40"/>
      <c r="K42" s="30"/>
      <c r="L42" s="30"/>
      <c r="Q42" s="1">
        <v>23</v>
      </c>
      <c r="R42" s="1">
        <f>R30*(1+$R$19)</f>
        <v>1535.7712042925425</v>
      </c>
      <c r="T42" s="2">
        <f>(T41+R42)*(1+$T$19)</f>
        <v>37688.552298606592</v>
      </c>
    </row>
    <row r="43" spans="2:20" ht="16.5" customHeight="1" x14ac:dyDescent="0.25">
      <c r="B43" s="42" t="s">
        <v>68</v>
      </c>
      <c r="C43" s="42"/>
      <c r="D43" s="50"/>
      <c r="E43" s="44"/>
      <c r="F43" s="41"/>
      <c r="G43" s="40"/>
      <c r="H43" s="40"/>
      <c r="I43" s="40"/>
      <c r="J43" s="40"/>
      <c r="K43" s="30"/>
      <c r="L43" s="30"/>
      <c r="Q43" s="1">
        <v>24</v>
      </c>
      <c r="R43" s="1">
        <f>R31*(1+$R$19)</f>
        <v>1535.7712042925425</v>
      </c>
      <c r="T43" s="2">
        <f>(T42+R43)*(1+$T$19)</f>
        <v>39485.818992918459</v>
      </c>
    </row>
    <row r="44" spans="2:20" ht="16.5" customHeight="1" x14ac:dyDescent="0.25">
      <c r="B44" s="42" t="s">
        <v>67</v>
      </c>
      <c r="C44" s="42"/>
      <c r="D44" s="50"/>
      <c r="E44" s="44"/>
      <c r="F44" s="41" t="s">
        <v>66</v>
      </c>
      <c r="G44" s="40"/>
      <c r="H44" s="40"/>
      <c r="I44" s="40"/>
      <c r="J44" s="40"/>
      <c r="K44" s="30"/>
      <c r="L44" s="30"/>
      <c r="Q44" s="1">
        <v>25</v>
      </c>
      <c r="R44" s="1">
        <f>R32*(1+$R$19)</f>
        <v>1581.8443404213187</v>
      </c>
      <c r="T44" s="2">
        <f>(T43+R44)*(1+$T$19)</f>
        <v>41341.44775556204</v>
      </c>
    </row>
    <row r="45" spans="2:20" ht="16.5" customHeight="1" x14ac:dyDescent="0.25">
      <c r="B45" s="42" t="s">
        <v>65</v>
      </c>
      <c r="C45" s="42"/>
      <c r="D45" s="50">
        <v>300</v>
      </c>
      <c r="E45" s="44"/>
      <c r="F45" s="41" t="s">
        <v>64</v>
      </c>
      <c r="G45" s="40"/>
      <c r="H45" s="40"/>
      <c r="I45" s="40"/>
      <c r="J45" s="40"/>
      <c r="K45" s="30"/>
      <c r="L45" s="30"/>
      <c r="Q45" s="1">
        <v>26</v>
      </c>
      <c r="R45" s="1">
        <f>R33*(1+$R$19)</f>
        <v>1581.8443404213187</v>
      </c>
      <c r="T45" s="2">
        <f>(T44+R45)*(1+$T$19)</f>
        <v>43209.44737662324</v>
      </c>
    </row>
    <row r="46" spans="2:20" ht="16.5" customHeight="1" x14ac:dyDescent="0.25">
      <c r="B46" s="42" t="s">
        <v>63</v>
      </c>
      <c r="C46" s="42"/>
      <c r="D46" s="50">
        <v>100</v>
      </c>
      <c r="E46" s="44"/>
      <c r="F46" s="41" t="s">
        <v>62</v>
      </c>
      <c r="G46" s="42"/>
      <c r="H46" s="42"/>
      <c r="I46" s="42"/>
      <c r="J46" s="42"/>
      <c r="L46" s="30"/>
      <c r="Q46" s="1">
        <v>27</v>
      </c>
      <c r="R46" s="1">
        <f>R34*(1+$R$19)</f>
        <v>1581.8443404213187</v>
      </c>
      <c r="T46" s="2">
        <f>(T45+R46)*(1+$T$19)</f>
        <v>45089.900328491516</v>
      </c>
    </row>
    <row r="47" spans="2:20" ht="22.5" customHeight="1" x14ac:dyDescent="0.25">
      <c r="B47" s="43" t="s">
        <v>61</v>
      </c>
      <c r="C47" s="42"/>
      <c r="D47" s="49">
        <f>SUM(D20:D46)</f>
        <v>4280</v>
      </c>
      <c r="E47" s="42"/>
      <c r="F47" s="42"/>
      <c r="G47" s="40"/>
      <c r="H47" s="40"/>
      <c r="I47" s="40"/>
      <c r="J47" s="40"/>
      <c r="K47" s="30"/>
      <c r="L47" s="30"/>
      <c r="Q47" s="1">
        <v>28</v>
      </c>
      <c r="R47" s="1">
        <f>R35*(1+$R$19)</f>
        <v>1581.8443404213187</v>
      </c>
      <c r="T47" s="2">
        <f>(T46+R47)*(1+$T$19)</f>
        <v>46982.889633372251</v>
      </c>
    </row>
    <row r="48" spans="2:20" ht="19.5" customHeight="1" x14ac:dyDescent="0.25">
      <c r="B48" s="43" t="s">
        <v>60</v>
      </c>
      <c r="C48" s="43"/>
      <c r="D48" s="48">
        <f>D47*H48</f>
        <v>428</v>
      </c>
      <c r="E48" s="44"/>
      <c r="F48" s="41" t="s">
        <v>59</v>
      </c>
      <c r="G48" s="40"/>
      <c r="H48" s="47">
        <v>0.1</v>
      </c>
      <c r="I48" s="40"/>
      <c r="J48" s="40"/>
      <c r="K48" s="30"/>
      <c r="L48" s="30"/>
      <c r="Q48" s="1">
        <v>29</v>
      </c>
      <c r="R48" s="1">
        <f>R36*(1+$R$19)</f>
        <v>1581.8443404213187</v>
      </c>
      <c r="T48" s="2">
        <f>(T47+R48)*(1+$T$19)</f>
        <v>48888.498866952192</v>
      </c>
    </row>
    <row r="49" spans="1:20" ht="18.75" customHeight="1" x14ac:dyDescent="0.25">
      <c r="B49" s="43" t="s">
        <v>58</v>
      </c>
      <c r="C49" s="42"/>
      <c r="D49" s="46">
        <f>SUM(D47:D48)</f>
        <v>4708</v>
      </c>
      <c r="E49" s="44"/>
      <c r="F49" s="41" t="s">
        <v>57</v>
      </c>
      <c r="G49" s="40"/>
      <c r="H49" s="40"/>
      <c r="I49" s="40"/>
      <c r="J49" s="40"/>
      <c r="K49" s="30"/>
      <c r="L49" s="30"/>
      <c r="Q49" s="1">
        <v>30</v>
      </c>
      <c r="R49" s="1">
        <f>R37*(1+$R$19)</f>
        <v>1581.8443404213187</v>
      </c>
      <c r="T49" s="2">
        <f>(T48+R49)*(1+$T$19)</f>
        <v>50806.812162089329</v>
      </c>
    </row>
    <row r="50" spans="1:20" ht="22.5" customHeight="1" x14ac:dyDescent="0.25">
      <c r="B50" s="43" t="s">
        <v>56</v>
      </c>
      <c r="C50" s="42"/>
      <c r="D50" s="45">
        <f>D13-D18-D49</f>
        <v>125.79899999999998</v>
      </c>
      <c r="E50" s="44"/>
      <c r="F50" s="41" t="s">
        <v>55</v>
      </c>
      <c r="G50" s="40"/>
      <c r="H50" s="40"/>
      <c r="I50" s="40"/>
      <c r="J50" s="40"/>
      <c r="K50" s="30"/>
      <c r="L50" s="30"/>
      <c r="Q50" s="1">
        <v>31</v>
      </c>
      <c r="R50" s="1">
        <f>R38*(1+$R$19)</f>
        <v>1581.8443404213187</v>
      </c>
      <c r="T50" s="2">
        <f>(T49+R50)*(1+$T$19)</f>
        <v>52737.914212527379</v>
      </c>
    </row>
    <row r="51" spans="1:20" ht="6.75" customHeight="1" x14ac:dyDescent="0.25">
      <c r="B51" s="43"/>
      <c r="C51" s="42"/>
      <c r="D51" s="41"/>
      <c r="E51" s="41"/>
      <c r="F51" s="41"/>
      <c r="G51" s="40"/>
      <c r="H51" s="40"/>
      <c r="I51" s="40"/>
      <c r="J51" s="40"/>
      <c r="K51" s="30"/>
      <c r="L51" s="30"/>
      <c r="Q51" s="1">
        <v>32</v>
      </c>
      <c r="R51" s="1">
        <f>R39*(1+$R$19)</f>
        <v>1581.8443404213187</v>
      </c>
      <c r="T51" s="2">
        <f>(T50+R51)*(1+$T$19)</f>
        <v>54681.890276635015</v>
      </c>
    </row>
    <row r="52" spans="1:20" ht="21.75" customHeight="1" x14ac:dyDescent="0.4">
      <c r="A52" s="39" t="s">
        <v>54</v>
      </c>
      <c r="B52" s="39"/>
      <c r="C52" s="39"/>
      <c r="D52" s="39"/>
      <c r="E52" s="39"/>
      <c r="F52" s="39"/>
      <c r="G52" s="39"/>
      <c r="H52" s="39"/>
      <c r="I52" s="39"/>
      <c r="J52" s="39"/>
      <c r="K52" s="30"/>
      <c r="L52" s="30"/>
      <c r="Q52" s="1">
        <v>33</v>
      </c>
      <c r="R52" s="1">
        <f>R40*(1+$R$19)</f>
        <v>1581.8443404213187</v>
      </c>
      <c r="T52" s="2">
        <f>(T51+R52)*(1+$T$19)</f>
        <v>56638.826181170036</v>
      </c>
    </row>
    <row r="53" spans="1:20" ht="20.25" customHeight="1" x14ac:dyDescent="0.25">
      <c r="K53" s="30"/>
      <c r="L53" s="30"/>
      <c r="Q53" s="1">
        <v>34</v>
      </c>
      <c r="R53" s="1">
        <f>R41*(1+$R$19)</f>
        <v>1581.8443404213187</v>
      </c>
      <c r="T53" s="2">
        <f>(T52+R53)*(1+$T$19)</f>
        <v>58608.808325068625</v>
      </c>
    </row>
    <row r="54" spans="1:20" ht="16.5" customHeight="1" x14ac:dyDescent="0.3">
      <c r="B54" s="17" t="s">
        <v>53</v>
      </c>
      <c r="L54" s="30"/>
      <c r="Q54" s="1">
        <v>35</v>
      </c>
      <c r="R54" s="1">
        <f>R42*(1+$R$19)</f>
        <v>1581.8443404213187</v>
      </c>
      <c r="T54" s="2">
        <f>(T53+R54)*(1+$T$19)</f>
        <v>60591.923683259869</v>
      </c>
    </row>
    <row r="55" spans="1:20" ht="22.5" customHeight="1" x14ac:dyDescent="0.25">
      <c r="A55" s="1">
        <v>1</v>
      </c>
      <c r="B55" s="1" t="s">
        <v>52</v>
      </c>
      <c r="D55" s="37"/>
      <c r="F55" s="35"/>
      <c r="G55" s="35"/>
      <c r="H55" s="35"/>
      <c r="I55" s="35"/>
      <c r="L55" s="30"/>
      <c r="Q55" s="1">
        <v>36</v>
      </c>
      <c r="R55" s="1">
        <f>R43*(1+$R$19)</f>
        <v>1581.8443404213187</v>
      </c>
      <c r="T55" s="2">
        <f>(T54+R55)*(1+$T$19)</f>
        <v>62588.259810505726</v>
      </c>
    </row>
    <row r="56" spans="1:20" ht="12" customHeight="1" x14ac:dyDescent="0.25">
      <c r="B56" s="38" t="s">
        <v>51</v>
      </c>
      <c r="D56" s="37"/>
      <c r="F56" s="36"/>
      <c r="G56" s="36"/>
      <c r="H56" s="36"/>
      <c r="I56" s="36"/>
      <c r="L56" s="30"/>
      <c r="T56" s="2"/>
    </row>
    <row r="57" spans="1:20" ht="23.25" customHeight="1" x14ac:dyDescent="0.25">
      <c r="A57" s="1">
        <v>2</v>
      </c>
      <c r="B57" s="1" t="s">
        <v>50</v>
      </c>
      <c r="F57" s="35"/>
      <c r="G57" s="35"/>
      <c r="H57" s="35"/>
      <c r="I57" s="35"/>
      <c r="L57" s="30"/>
      <c r="Q57" s="1">
        <v>37</v>
      </c>
      <c r="R57" s="1">
        <f>R44*(1+$R$19)</f>
        <v>1629.2996706339584</v>
      </c>
      <c r="T57" s="2">
        <f>(T55+R57)*(1+$T$19)</f>
        <v>64645.676544347283</v>
      </c>
    </row>
    <row r="58" spans="1:20" ht="22.5" customHeight="1" x14ac:dyDescent="0.25">
      <c r="A58" s="1">
        <v>3</v>
      </c>
      <c r="B58" s="1" t="s">
        <v>49</v>
      </c>
      <c r="F58" s="33">
        <f>F55-F57</f>
        <v>0</v>
      </c>
      <c r="G58" s="33"/>
      <c r="H58" s="33"/>
      <c r="I58" s="33"/>
      <c r="J58" s="1" t="s">
        <v>48</v>
      </c>
      <c r="L58" s="30"/>
      <c r="Q58" s="1">
        <v>38</v>
      </c>
      <c r="R58" s="1">
        <f>R45*(1+$R$19)</f>
        <v>1629.2996706339584</v>
      </c>
      <c r="T58" s="2">
        <f>(T57+R58)*(1+$T$19)</f>
        <v>66716.809389747781</v>
      </c>
    </row>
    <row r="59" spans="1:20" ht="21" customHeight="1" x14ac:dyDescent="0.25">
      <c r="A59" s="1">
        <v>4</v>
      </c>
      <c r="B59" s="1" t="s">
        <v>47</v>
      </c>
      <c r="F59" s="34"/>
      <c r="G59" s="34"/>
      <c r="H59" s="34"/>
      <c r="I59" s="34"/>
      <c r="L59" s="30"/>
      <c r="Q59" s="1">
        <v>39</v>
      </c>
      <c r="R59" s="1">
        <f>R46*(1+$R$19)</f>
        <v>1629.2996706339584</v>
      </c>
      <c r="T59" s="2">
        <f>(T58+R59)*(1+$T$19)</f>
        <v>68801.749787450943</v>
      </c>
    </row>
    <row r="60" spans="1:20" ht="21.75" customHeight="1" x14ac:dyDescent="0.25">
      <c r="A60" s="1">
        <v>5</v>
      </c>
      <c r="B60" s="1" t="s">
        <v>46</v>
      </c>
      <c r="F60" s="33">
        <f>IFERROR(F58/F59,0)</f>
        <v>0</v>
      </c>
      <c r="G60" s="33"/>
      <c r="H60" s="33"/>
      <c r="I60" s="33"/>
      <c r="J60" s="1" t="s">
        <v>45</v>
      </c>
      <c r="L60" s="30"/>
      <c r="Q60" s="1">
        <v>40</v>
      </c>
      <c r="R60" s="1">
        <f>R47*(1+$R$19)</f>
        <v>1629.2996706339584</v>
      </c>
      <c r="T60" s="2">
        <f>(T59+R60)*(1+$T$19)</f>
        <v>70900.589787805467</v>
      </c>
    </row>
    <row r="61" spans="1:20" ht="20.25" customHeight="1" x14ac:dyDescent="0.25">
      <c r="L61" s="30"/>
      <c r="Q61" s="1">
        <v>41</v>
      </c>
      <c r="R61" s="1">
        <f>R48*(1+$R$19)</f>
        <v>1629.2996706339584</v>
      </c>
      <c r="T61" s="2">
        <f>(T60+R61)*(1+$T$19)</f>
        <v>73013.422054829018</v>
      </c>
    </row>
    <row r="62" spans="1:20" ht="45" customHeight="1" x14ac:dyDescent="0.3">
      <c r="B62" s="17" t="s">
        <v>44</v>
      </c>
      <c r="L62" s="30"/>
      <c r="Q62" s="1">
        <v>42</v>
      </c>
      <c r="R62" s="1">
        <f>R49*(1+$R$19)</f>
        <v>1629.2996706339584</v>
      </c>
      <c r="T62" s="2">
        <f>(T61+R62)*(1+$T$19)</f>
        <v>75140.339870299387</v>
      </c>
    </row>
    <row r="63" spans="1:20" ht="23.25" customHeight="1" x14ac:dyDescent="0.25">
      <c r="B63" s="28" t="s">
        <v>43</v>
      </c>
      <c r="C63" s="28"/>
      <c r="D63" s="12" t="s">
        <v>42</v>
      </c>
      <c r="E63" s="12"/>
      <c r="F63" s="12"/>
      <c r="G63" s="28"/>
      <c r="H63" s="12" t="s">
        <v>41</v>
      </c>
      <c r="I63" s="12"/>
      <c r="J63" s="12"/>
      <c r="L63" s="30"/>
      <c r="Q63" s="1">
        <v>43</v>
      </c>
      <c r="R63" s="1">
        <f>R50*(1+$R$19)</f>
        <v>1629.2996706339584</v>
      </c>
      <c r="T63" s="2">
        <f>(T62+R63)*(1+$T$19)</f>
        <v>77281.437137872897</v>
      </c>
    </row>
    <row r="64" spans="1:20" ht="20.25" customHeight="1" x14ac:dyDescent="0.25">
      <c r="B64" s="21" t="s">
        <v>40</v>
      </c>
      <c r="D64" s="32" t="s">
        <v>39</v>
      </c>
      <c r="E64" s="32"/>
      <c r="F64" s="32"/>
      <c r="H64" s="31" t="s">
        <v>38</v>
      </c>
      <c r="I64" s="31"/>
      <c r="J64" s="31"/>
      <c r="L64" s="30"/>
      <c r="Q64" s="1">
        <v>44</v>
      </c>
      <c r="R64" s="1">
        <f>R51*(1+$R$19)</f>
        <v>1629.2996706339584</v>
      </c>
      <c r="T64" s="2">
        <f>(T63+R64)*(1+$T$19)</f>
        <v>79436.808387230238</v>
      </c>
    </row>
    <row r="65" spans="2:20" x14ac:dyDescent="0.25">
      <c r="B65" s="21" t="s">
        <v>37</v>
      </c>
      <c r="D65" s="19" t="s">
        <v>36</v>
      </c>
      <c r="E65" s="19"/>
      <c r="F65" s="19"/>
      <c r="H65" s="19" t="s">
        <v>35</v>
      </c>
      <c r="I65" s="19"/>
      <c r="J65" s="19"/>
      <c r="L65" s="30"/>
      <c r="Q65" s="1">
        <v>45</v>
      </c>
      <c r="R65" s="1">
        <f>R52*(1+$R$19)</f>
        <v>1629.2996706339584</v>
      </c>
      <c r="T65" s="2">
        <f>(T64+R65)*(1+$T$19)</f>
        <v>81606.548778249955</v>
      </c>
    </row>
    <row r="66" spans="2:20" x14ac:dyDescent="0.25">
      <c r="B66" s="21" t="s">
        <v>34</v>
      </c>
      <c r="D66" s="19" t="s">
        <v>20</v>
      </c>
      <c r="E66" s="19"/>
      <c r="F66" s="19"/>
      <c r="H66" s="19" t="s">
        <v>33</v>
      </c>
      <c r="I66" s="19"/>
      <c r="J66" s="19"/>
      <c r="L66" s="30"/>
      <c r="Q66" s="1">
        <v>46</v>
      </c>
      <c r="R66" s="1">
        <f>R53*(1+$R$19)</f>
        <v>1629.2996706339584</v>
      </c>
      <c r="T66" s="2">
        <f>(T65+R66)*(1+$T$19)</f>
        <v>83790.754105209809</v>
      </c>
    </row>
    <row r="67" spans="2:20" x14ac:dyDescent="0.25">
      <c r="L67" s="30"/>
      <c r="Q67" s="1">
        <v>47</v>
      </c>
      <c r="R67" s="1">
        <f>R54*(1+$R$19)</f>
        <v>1629.2996706339584</v>
      </c>
      <c r="T67" s="2">
        <f>(T66+R67)*(1+$T$19)</f>
        <v>85989.520801016057</v>
      </c>
    </row>
    <row r="68" spans="2:20" x14ac:dyDescent="0.25">
      <c r="B68" s="1" t="s">
        <v>15</v>
      </c>
      <c r="Q68" s="1">
        <v>48</v>
      </c>
      <c r="R68" s="1">
        <f>R55*(1+$R$19)</f>
        <v>1629.2996706339584</v>
      </c>
      <c r="T68" s="2">
        <f>(T67+R68)*(1+$T$19)</f>
        <v>88202.945941461017</v>
      </c>
    </row>
    <row r="69" spans="2:20" x14ac:dyDescent="0.25">
      <c r="C69" s="1" t="s">
        <v>32</v>
      </c>
      <c r="Q69" s="1">
        <v>49</v>
      </c>
      <c r="R69" s="1">
        <f>R57*(1+$R$19)</f>
        <v>1678.1786607529773</v>
      </c>
      <c r="T69" s="2">
        <f>(T68+R69)*(1+$T$19)</f>
        <v>90480.332099562089</v>
      </c>
    </row>
    <row r="70" spans="2:20" x14ac:dyDescent="0.25">
      <c r="C70" s="1" t="s">
        <v>31</v>
      </c>
      <c r="Q70" s="1">
        <v>50</v>
      </c>
      <c r="R70" s="1">
        <f>R58*(1+$R$19)</f>
        <v>1678.1786607529773</v>
      </c>
      <c r="T70" s="2">
        <f>(T69+R70)*(1+$T$19)</f>
        <v>92772.900832050495</v>
      </c>
    </row>
    <row r="71" spans="2:20" x14ac:dyDescent="0.25">
      <c r="C71" s="1" t="s">
        <v>30</v>
      </c>
      <c r="Q71" s="1">
        <v>51</v>
      </c>
      <c r="R71" s="1">
        <f>R59*(1+$R$19)</f>
        <v>1678.1786607529773</v>
      </c>
      <c r="T71" s="2">
        <f>(T70+R71)*(1+$T$19)</f>
        <v>95080.753356088826</v>
      </c>
    </row>
    <row r="72" spans="2:20" x14ac:dyDescent="0.25">
      <c r="C72" s="1" t="s">
        <v>29</v>
      </c>
      <c r="Q72" s="1">
        <v>52</v>
      </c>
      <c r="R72" s="1">
        <f>R60*(1+$R$19)</f>
        <v>1678.1786607529773</v>
      </c>
      <c r="T72" s="2">
        <f>(T71+R72)*(1+$T$19)</f>
        <v>97403.991563620744</v>
      </c>
    </row>
    <row r="73" spans="2:20" x14ac:dyDescent="0.25">
      <c r="Q73" s="1">
        <v>53</v>
      </c>
      <c r="R73" s="1">
        <f>R61*(1+$R$19)</f>
        <v>1678.1786607529773</v>
      </c>
      <c r="T73" s="2">
        <f>(T72+R73)*(1+$T$19)</f>
        <v>99742.718025869544</v>
      </c>
    </row>
    <row r="74" spans="2:20" ht="36" customHeight="1" x14ac:dyDescent="0.3">
      <c r="B74" s="17" t="s">
        <v>28</v>
      </c>
      <c r="Q74" s="1">
        <v>54</v>
      </c>
      <c r="R74" s="1">
        <f>R62*(1+$R$19)</f>
        <v>1678.1786607529773</v>
      </c>
      <c r="T74" s="2">
        <f>(T73+R74)*(1+$T$19)</f>
        <v>102097.03599786667</v>
      </c>
    </row>
    <row r="75" spans="2:20" ht="23.25" customHeight="1" x14ac:dyDescent="0.25">
      <c r="B75" s="28" t="s">
        <v>27</v>
      </c>
      <c r="C75" s="29">
        <v>25000</v>
      </c>
      <c r="D75" s="29">
        <v>50000</v>
      </c>
      <c r="E75" s="28"/>
      <c r="F75" s="27">
        <v>100000</v>
      </c>
      <c r="G75" s="27"/>
      <c r="H75" s="27"/>
      <c r="I75" s="26"/>
      <c r="J75" s="26"/>
      <c r="Q75" s="1">
        <v>55</v>
      </c>
      <c r="R75" s="1">
        <f>R63*(1+$R$19)</f>
        <v>1678.1786607529773</v>
      </c>
      <c r="T75" s="2">
        <f>(T74+R75)*(1+$T$19)</f>
        <v>104467.04942301044</v>
      </c>
    </row>
    <row r="76" spans="2:20" ht="21" customHeight="1" x14ac:dyDescent="0.25">
      <c r="B76" s="21" t="s">
        <v>26</v>
      </c>
      <c r="C76" s="20" t="s">
        <v>16</v>
      </c>
      <c r="D76" s="20" t="s">
        <v>25</v>
      </c>
      <c r="F76" s="25" t="s">
        <v>24</v>
      </c>
      <c r="G76" s="25"/>
      <c r="H76" s="25"/>
      <c r="I76" s="24"/>
      <c r="J76" s="24"/>
      <c r="Q76" s="1">
        <v>56</v>
      </c>
      <c r="R76" s="1">
        <f>R64*(1+$R$19)</f>
        <v>1678.1786607529773</v>
      </c>
      <c r="T76" s="2">
        <f>(T75+R76)*(1+$T$19)</f>
        <v>106852.86293765517</v>
      </c>
    </row>
    <row r="77" spans="2:20" x14ac:dyDescent="0.25">
      <c r="B77" s="21" t="s">
        <v>23</v>
      </c>
      <c r="C77" s="20" t="s">
        <v>22</v>
      </c>
      <c r="D77" s="20" t="s">
        <v>21</v>
      </c>
      <c r="F77" s="23" t="s">
        <v>20</v>
      </c>
      <c r="G77" s="23"/>
      <c r="H77" s="23"/>
      <c r="I77" s="22"/>
      <c r="J77" s="22"/>
      <c r="Q77" s="1">
        <v>57</v>
      </c>
      <c r="R77" s="1">
        <f>R65*(1+$R$19)</f>
        <v>1678.1786607529773</v>
      </c>
      <c r="T77" s="2">
        <f>(T76+R77)*(1+$T$19)</f>
        <v>109254.58187573086</v>
      </c>
    </row>
    <row r="78" spans="2:20" x14ac:dyDescent="0.25">
      <c r="B78" s="21" t="s">
        <v>19</v>
      </c>
      <c r="C78" s="20" t="s">
        <v>18</v>
      </c>
      <c r="D78" s="20" t="s">
        <v>17</v>
      </c>
      <c r="F78" s="19" t="s">
        <v>16</v>
      </c>
      <c r="G78" s="19"/>
      <c r="H78" s="19"/>
      <c r="I78" s="18"/>
      <c r="J78" s="18"/>
      <c r="Q78" s="1">
        <v>58</v>
      </c>
      <c r="R78" s="1">
        <f>R66*(1+$R$19)</f>
        <v>1678.1786607529773</v>
      </c>
      <c r="T78" s="2">
        <f>(T77+R78)*(1+$T$19)</f>
        <v>111672.31227339372</v>
      </c>
    </row>
    <row r="79" spans="2:20" x14ac:dyDescent="0.25">
      <c r="Q79" s="1">
        <v>59</v>
      </c>
      <c r="R79" s="1">
        <f>R67*(1+$R$19)</f>
        <v>1678.1786607529773</v>
      </c>
      <c r="T79" s="2">
        <f>(T78+R79)*(1+$T$19)</f>
        <v>114106.16087370767</v>
      </c>
    </row>
    <row r="80" spans="2:20" x14ac:dyDescent="0.25">
      <c r="B80" s="1" t="s">
        <v>15</v>
      </c>
      <c r="Q80" s="1">
        <v>60</v>
      </c>
      <c r="R80" s="1">
        <f>R68*(1+$R$19)</f>
        <v>1678.1786607529773</v>
      </c>
      <c r="T80" s="2">
        <f>(T79+R80)*(1+$T$19)</f>
        <v>116556.23513135705</v>
      </c>
    </row>
    <row r="81" spans="2:20" x14ac:dyDescent="0.25">
      <c r="C81" s="1" t="s">
        <v>14</v>
      </c>
      <c r="Q81" s="1">
        <v>61</v>
      </c>
      <c r="R81" s="1">
        <f>R69*(1+$R$19)</f>
        <v>1728.5240205755667</v>
      </c>
      <c r="T81" s="2">
        <f>(T80+R81)*(1+$T$19)</f>
        <v>119073.3242129455</v>
      </c>
    </row>
    <row r="82" spans="2:20" x14ac:dyDescent="0.25">
      <c r="C82" s="1" t="s">
        <v>13</v>
      </c>
      <c r="Q82" s="1">
        <v>62</v>
      </c>
      <c r="R82" s="1">
        <f>R70*(1+$R$19)</f>
        <v>1728.5240205755667</v>
      </c>
      <c r="T82" s="2">
        <f>(T81+R82)*(1+$T$19)</f>
        <v>121607.1938884112</v>
      </c>
    </row>
    <row r="83" spans="2:20" x14ac:dyDescent="0.25">
      <c r="C83" s="1" t="s">
        <v>12</v>
      </c>
      <c r="Q83" s="1">
        <v>63</v>
      </c>
      <c r="R83" s="1">
        <f>R71*(1+$R$19)</f>
        <v>1728.5240205755667</v>
      </c>
      <c r="T83" s="2">
        <f>(T82+R83)*(1+$T$19)</f>
        <v>124157.95602838001</v>
      </c>
    </row>
    <row r="84" spans="2:20" x14ac:dyDescent="0.25">
      <c r="Q84" s="1">
        <v>64</v>
      </c>
      <c r="R84" s="1">
        <f>R72*(1+$R$19)</f>
        <v>1728.5240205755667</v>
      </c>
      <c r="T84" s="2">
        <f>(T83+R84)*(1+$T$19)</f>
        <v>126725.72324928195</v>
      </c>
    </row>
    <row r="85" spans="2:20" x14ac:dyDescent="0.25">
      <c r="Q85" s="1">
        <v>65</v>
      </c>
      <c r="R85" s="1">
        <f>R73*(1+$R$19)</f>
        <v>1728.5240205755667</v>
      </c>
      <c r="T85" s="2">
        <f>(T84+R85)*(1+$T$19)</f>
        <v>129310.60891832323</v>
      </c>
    </row>
    <row r="86" spans="2:20" ht="17.399999999999999" x14ac:dyDescent="0.3">
      <c r="B86" s="17" t="s">
        <v>11</v>
      </c>
      <c r="Q86" s="1">
        <v>66</v>
      </c>
      <c r="R86" s="1">
        <f>R74*(1+$R$19)</f>
        <v>1728.5240205755667</v>
      </c>
      <c r="T86" s="2">
        <f>(T85+R86)*(1+$T$19)</f>
        <v>131912.72715849144</v>
      </c>
    </row>
    <row r="87" spans="2:20" ht="15.75" customHeight="1" x14ac:dyDescent="0.25">
      <c r="Q87" s="1">
        <v>67</v>
      </c>
      <c r="R87" s="1">
        <f>R75*(1+$R$19)</f>
        <v>1728.5240205755667</v>
      </c>
      <c r="T87" s="2">
        <f>(T86+R87)*(1+$T$19)</f>
        <v>134532.19285359411</v>
      </c>
    </row>
    <row r="88" spans="2:20" ht="19.5" customHeight="1" x14ac:dyDescent="0.25">
      <c r="C88" s="1" t="s">
        <v>10</v>
      </c>
      <c r="F88" s="13">
        <f>D12</f>
        <v>2000.201</v>
      </c>
      <c r="G88" s="12"/>
      <c r="H88" s="12"/>
      <c r="T88" s="2"/>
    </row>
    <row r="89" spans="2:20" ht="19.5" customHeight="1" thickBot="1" x14ac:dyDescent="0.3">
      <c r="C89" s="16" t="s">
        <v>9</v>
      </c>
      <c r="D89" s="10"/>
      <c r="E89" s="6" t="s">
        <v>8</v>
      </c>
      <c r="F89" s="15">
        <f>D49</f>
        <v>4708</v>
      </c>
      <c r="G89" s="14"/>
      <c r="H89" s="14"/>
      <c r="T89" s="2"/>
    </row>
    <row r="90" spans="2:20" ht="19.5" customHeight="1" x14ac:dyDescent="0.25">
      <c r="C90" s="7" t="s">
        <v>7</v>
      </c>
      <c r="F90" s="13">
        <f>F88+F89</f>
        <v>6708.201</v>
      </c>
      <c r="G90" s="12"/>
      <c r="H90" s="12"/>
      <c r="Q90" s="1">
        <v>68</v>
      </c>
      <c r="R90" s="1">
        <f>R76*(1+$R$19)</f>
        <v>1728.5240205755667</v>
      </c>
      <c r="T90" s="2">
        <f>(T87+R90)*(1+$T$19)</f>
        <v>137169.1216533308</v>
      </c>
    </row>
    <row r="91" spans="2:20" ht="19.5" customHeight="1" x14ac:dyDescent="0.25">
      <c r="C91" s="7" t="s">
        <v>6</v>
      </c>
      <c r="F91" s="11"/>
      <c r="G91" s="11"/>
      <c r="H91" s="11"/>
      <c r="T91" s="2"/>
    </row>
    <row r="92" spans="2:20" ht="19.5" customHeight="1" thickBot="1" x14ac:dyDescent="0.3">
      <c r="C92" s="10" t="s">
        <v>5</v>
      </c>
      <c r="D92" s="10"/>
      <c r="E92" s="4" t="s">
        <v>4</v>
      </c>
      <c r="F92" s="9"/>
      <c r="G92" s="8"/>
      <c r="H92" s="8"/>
      <c r="Q92" s="1">
        <v>69</v>
      </c>
      <c r="R92" s="1">
        <f>R77*(1+$R$19)</f>
        <v>1728.5240205755667</v>
      </c>
      <c r="T92" s="2">
        <f>(T90+R92)*(1+$T$19)</f>
        <v>139823.62997839908</v>
      </c>
    </row>
    <row r="93" spans="2:20" ht="19.5" customHeight="1" x14ac:dyDescent="0.25">
      <c r="C93" s="7" t="s">
        <v>3</v>
      </c>
      <c r="E93" s="6" t="s">
        <v>2</v>
      </c>
      <c r="F93" s="5">
        <f>IFERROR(FV(F92,F91,,-F90),0)</f>
        <v>6708.201</v>
      </c>
      <c r="G93" s="5"/>
      <c r="H93" s="5"/>
      <c r="Q93" s="1">
        <v>70</v>
      </c>
      <c r="R93" s="1">
        <f>R78*(1+$R$19)</f>
        <v>1728.5240205755667</v>
      </c>
      <c r="T93" s="2">
        <f>(T92+R93)*(1+$T$19)</f>
        <v>142495.83502563447</v>
      </c>
    </row>
    <row r="94" spans="2:20" x14ac:dyDescent="0.25">
      <c r="C94" s="4" t="s">
        <v>1</v>
      </c>
      <c r="Q94" s="1">
        <v>71</v>
      </c>
      <c r="R94" s="1">
        <f>R79*(1+$R$19)</f>
        <v>1728.5240205755667</v>
      </c>
      <c r="T94" s="2">
        <f>(T93+R94)*(1+$T$19)</f>
        <v>145185.85477318475</v>
      </c>
    </row>
    <row r="95" spans="2:20" x14ac:dyDescent="0.25">
      <c r="Q95" s="1">
        <v>72</v>
      </c>
      <c r="R95" s="1">
        <f>R80*(1+$R$19)</f>
        <v>1728.5240205755667</v>
      </c>
      <c r="T95" s="2">
        <f>(T94+R95)*(1+$T$19)</f>
        <v>147893.80798571871</v>
      </c>
    </row>
    <row r="96" spans="2:20" x14ac:dyDescent="0.25">
      <c r="Q96" s="1">
        <v>73</v>
      </c>
      <c r="R96" s="1">
        <f>R81*(1+$R$19)</f>
        <v>1780.3797411928338</v>
      </c>
      <c r="T96" s="2">
        <f>(T95+R96)*(1+$T$19)</f>
        <v>150672.01564509093</v>
      </c>
    </row>
    <row r="97" spans="2:20" ht="15.6" x14ac:dyDescent="0.3">
      <c r="B97" s="3" t="s">
        <v>0</v>
      </c>
      <c r="Q97" s="1">
        <v>74</v>
      </c>
      <c r="R97" s="1">
        <f>R82*(1+$R$19)</f>
        <v>1780.3797411928338</v>
      </c>
      <c r="T97" s="2">
        <f>(T96+R97)*(1+$T$19)</f>
        <v>153468.74468885898</v>
      </c>
    </row>
    <row r="98" spans="2:20" x14ac:dyDescent="0.25">
      <c r="Q98" s="1">
        <v>75</v>
      </c>
      <c r="R98" s="1">
        <f>R83*(1+$R$19)</f>
        <v>1780.3797411928338</v>
      </c>
      <c r="T98" s="2">
        <f>(T97+R98)*(1+$T$19)</f>
        <v>156284.11859291879</v>
      </c>
    </row>
    <row r="99" spans="2:20" x14ac:dyDescent="0.25">
      <c r="Q99" s="1">
        <v>76</v>
      </c>
      <c r="R99" s="1">
        <f>R84*(1+$R$19)</f>
        <v>1780.3797411928338</v>
      </c>
      <c r="T99" s="2">
        <f>(T98+R99)*(1+$T$19)</f>
        <v>159118.26165633902</v>
      </c>
    </row>
    <row r="100" spans="2:20" x14ac:dyDescent="0.25">
      <c r="Q100" s="1">
        <v>77</v>
      </c>
      <c r="R100" s="1">
        <f>R85*(1+$R$19)</f>
        <v>1780.3797411928338</v>
      </c>
      <c r="T100" s="2">
        <f>(T99+R100)*(1+$T$19)</f>
        <v>161971.29900684871</v>
      </c>
    </row>
    <row r="101" spans="2:20" x14ac:dyDescent="0.25">
      <c r="Q101" s="1">
        <v>78</v>
      </c>
      <c r="R101" s="1">
        <f>R86*(1+$R$19)</f>
        <v>1780.3797411928338</v>
      </c>
      <c r="T101" s="2">
        <f>(T100+R101)*(1+$T$19)</f>
        <v>164843.35660636181</v>
      </c>
    </row>
    <row r="102" spans="2:20" x14ac:dyDescent="0.25">
      <c r="Q102" s="1">
        <v>79</v>
      </c>
      <c r="R102" s="1">
        <f>R87*(1+$R$19)</f>
        <v>1780.3797411928338</v>
      </c>
      <c r="T102" s="2">
        <f>(T101+R102)*(1+$T$19)</f>
        <v>167734.56125653832</v>
      </c>
    </row>
    <row r="103" spans="2:20" x14ac:dyDescent="0.25">
      <c r="Q103" s="1">
        <v>80</v>
      </c>
      <c r="R103" s="1">
        <f>R90*(1+$R$19)</f>
        <v>1780.3797411928338</v>
      </c>
      <c r="T103" s="2">
        <f>(T102+R103)*(1+$T$19)</f>
        <v>170645.04060438267</v>
      </c>
    </row>
    <row r="104" spans="2:20" x14ac:dyDescent="0.25">
      <c r="Q104" s="1">
        <v>81</v>
      </c>
      <c r="R104" s="1">
        <f>R92*(1+$R$19)</f>
        <v>1780.3797411928338</v>
      </c>
      <c r="T104" s="2">
        <f>(T103+R104)*(1+$T$19)</f>
        <v>173574.92314787931</v>
      </c>
    </row>
    <row r="105" spans="2:20" x14ac:dyDescent="0.25">
      <c r="Q105" s="1">
        <v>82</v>
      </c>
      <c r="R105" s="1">
        <f>R93*(1+$R$19)</f>
        <v>1780.3797411928338</v>
      </c>
      <c r="T105" s="2">
        <f>(T104+R105)*(1+$T$19)</f>
        <v>176524.33824166594</v>
      </c>
    </row>
    <row r="106" spans="2:20" x14ac:dyDescent="0.25">
      <c r="Q106" s="1">
        <v>83</v>
      </c>
      <c r="R106" s="1">
        <f>R94*(1+$R$19)</f>
        <v>1780.3797411928338</v>
      </c>
      <c r="T106" s="2">
        <f>(T105+R106)*(1+$T$19)</f>
        <v>179493.41610274449</v>
      </c>
    </row>
    <row r="107" spans="2:20" x14ac:dyDescent="0.25">
      <c r="Q107" s="1">
        <v>84</v>
      </c>
      <c r="R107" s="1">
        <f>R95*(1+$R$19)</f>
        <v>1780.3797411928338</v>
      </c>
      <c r="T107" s="2">
        <f>(T106+R107)*(1+$T$19)</f>
        <v>182482.28781623021</v>
      </c>
    </row>
    <row r="108" spans="2:20" x14ac:dyDescent="0.25">
      <c r="Q108" s="1">
        <v>85</v>
      </c>
      <c r="R108" s="1">
        <f>R96*(1+$R$19)</f>
        <v>1833.7911334286189</v>
      </c>
      <c r="T108" s="2">
        <f>(T107+R108)*(1+$T$19)</f>
        <v>185544.85280932323</v>
      </c>
    </row>
    <row r="109" spans="2:20" x14ac:dyDescent="0.25">
      <c r="Q109" s="1">
        <v>86</v>
      </c>
      <c r="R109" s="1">
        <f>R97*(1+$R$19)</f>
        <v>1833.7911334286189</v>
      </c>
      <c r="T109" s="2">
        <f>(T108+R109)*(1+$T$19)</f>
        <v>188627.8349023702</v>
      </c>
    </row>
    <row r="110" spans="2:20" x14ac:dyDescent="0.25">
      <c r="Q110" s="1">
        <v>87</v>
      </c>
      <c r="R110" s="1">
        <f>R98*(1+$R$19)</f>
        <v>1833.7911334286189</v>
      </c>
      <c r="T110" s="2">
        <f>(T109+R110)*(1+$T$19)</f>
        <v>191731.37020937083</v>
      </c>
    </row>
    <row r="111" spans="2:20" x14ac:dyDescent="0.25">
      <c r="Q111" s="1">
        <v>88</v>
      </c>
      <c r="R111" s="1">
        <f>R99*(1+$R$19)</f>
        <v>1833.7911334286189</v>
      </c>
      <c r="T111" s="2">
        <f>(T110+R111)*(1+$T$19)</f>
        <v>194855.59575175145</v>
      </c>
    </row>
    <row r="112" spans="2:20" x14ac:dyDescent="0.25">
      <c r="Q112" s="1">
        <v>89</v>
      </c>
      <c r="R112" s="1">
        <f>R100*(1+$R$19)</f>
        <v>1833.7911334286189</v>
      </c>
      <c r="T112" s="2">
        <f>(T111+R112)*(1+$T$19)</f>
        <v>198000.6494644146</v>
      </c>
    </row>
    <row r="113" spans="17:20" x14ac:dyDescent="0.25">
      <c r="Q113" s="1">
        <v>90</v>
      </c>
      <c r="R113" s="1">
        <f>R101*(1+$R$19)</f>
        <v>1833.7911334286189</v>
      </c>
      <c r="T113" s="2">
        <f>(T112+R113)*(1+$T$19)</f>
        <v>201166.67020182885</v>
      </c>
    </row>
    <row r="114" spans="17:20" x14ac:dyDescent="0.25">
      <c r="Q114" s="1">
        <v>91</v>
      </c>
      <c r="R114" s="1">
        <f>R102*(1+$R$19)</f>
        <v>1833.7911334286189</v>
      </c>
      <c r="T114" s="2">
        <f>(T113+R114)*(1+$T$19)</f>
        <v>204353.79774415918</v>
      </c>
    </row>
    <row r="115" spans="17:20" x14ac:dyDescent="0.25">
      <c r="Q115" s="1">
        <v>92</v>
      </c>
      <c r="R115" s="1">
        <f>R103*(1+$R$19)</f>
        <v>1833.7911334286189</v>
      </c>
      <c r="T115" s="2">
        <f>(T114+R115)*(1+$T$19)</f>
        <v>207562.17280343839</v>
      </c>
    </row>
    <row r="116" spans="17:20" x14ac:dyDescent="0.25">
      <c r="Q116" s="1">
        <v>93</v>
      </c>
      <c r="R116" s="1">
        <f>R104*(1+$R$19)</f>
        <v>1833.7911334286189</v>
      </c>
      <c r="T116" s="2">
        <f>(T115+R116)*(1+$T$19)</f>
        <v>210791.93702977945</v>
      </c>
    </row>
    <row r="117" spans="17:20" x14ac:dyDescent="0.25">
      <c r="Q117" s="1">
        <v>94</v>
      </c>
      <c r="R117" s="1">
        <f>R105*(1+$R$19)</f>
        <v>1833.7911334286189</v>
      </c>
      <c r="T117" s="2">
        <f>(T116+R117)*(1+$T$19)</f>
        <v>214043.23301762945</v>
      </c>
    </row>
    <row r="118" spans="17:20" x14ac:dyDescent="0.25">
      <c r="Q118" s="1">
        <v>95</v>
      </c>
      <c r="R118" s="1">
        <f>R106*(1+$R$19)</f>
        <v>1833.7911334286189</v>
      </c>
      <c r="T118" s="2">
        <f>(T117+R118)*(1+$T$19)</f>
        <v>217316.20431206512</v>
      </c>
    </row>
    <row r="119" spans="17:20" x14ac:dyDescent="0.25">
      <c r="Q119" s="1">
        <v>96</v>
      </c>
      <c r="R119" s="1">
        <f>R107*(1+$R$19)</f>
        <v>1833.7911334286189</v>
      </c>
      <c r="T119" s="2">
        <f>(T118+R119)*(1+$T$19)</f>
        <v>220610.99541513037</v>
      </c>
    </row>
    <row r="120" spans="17:20" x14ac:dyDescent="0.25">
      <c r="Q120" s="1">
        <v>97</v>
      </c>
      <c r="R120" s="1">
        <f>R108*(1+$R$19)</f>
        <v>1888.8048674314775</v>
      </c>
      <c r="T120" s="2">
        <f>(T119+R120)*(1+$T$19)</f>
        <v>223983.13228444557</v>
      </c>
    </row>
    <row r="121" spans="17:20" x14ac:dyDescent="0.25">
      <c r="Q121" s="1">
        <v>98</v>
      </c>
      <c r="R121" s="1">
        <f>R109*(1+$R$19)</f>
        <v>1888.8048674314775</v>
      </c>
      <c r="T121" s="2">
        <f>(T120+R121)*(1+$T$19)</f>
        <v>227377.75006622286</v>
      </c>
    </row>
    <row r="122" spans="17:20" x14ac:dyDescent="0.25">
      <c r="Q122" s="1">
        <v>99</v>
      </c>
      <c r="R122" s="1">
        <f>R110*(1+$R$19)</f>
        <v>1888.8048674314775</v>
      </c>
      <c r="T122" s="2">
        <f>(T121+R122)*(1+$T$19)</f>
        <v>230794.998633212</v>
      </c>
    </row>
    <row r="123" spans="17:20" x14ac:dyDescent="0.25">
      <c r="Q123" s="1">
        <v>100</v>
      </c>
      <c r="R123" s="1">
        <f>R111*(1+$R$19)</f>
        <v>1888.8048674314775</v>
      </c>
      <c r="T123" s="2">
        <f>(T122+R123)*(1+$T$19)</f>
        <v>234235.02885731441</v>
      </c>
    </row>
    <row r="124" spans="17:20" x14ac:dyDescent="0.25">
      <c r="Q124" s="1">
        <v>101</v>
      </c>
      <c r="R124" s="1">
        <f>R112*(1+$R$19)</f>
        <v>1888.8048674314775</v>
      </c>
      <c r="T124" s="2">
        <f>(T123+R124)*(1+$T$19)</f>
        <v>237697.99261624416</v>
      </c>
    </row>
    <row r="125" spans="17:20" x14ac:dyDescent="0.25">
      <c r="Q125" s="1">
        <v>102</v>
      </c>
      <c r="R125" s="1">
        <f>R113*(1+$R$19)</f>
        <v>1888.8048674314775</v>
      </c>
      <c r="T125" s="2">
        <f>(T124+R125)*(1+$T$19)</f>
        <v>241184.04280023344</v>
      </c>
    </row>
    <row r="126" spans="17:20" x14ac:dyDescent="0.25">
      <c r="Q126" s="1">
        <v>103</v>
      </c>
      <c r="R126" s="1">
        <f>R114*(1+$R$19)</f>
        <v>1888.8048674314775</v>
      </c>
      <c r="T126" s="2">
        <f>(T125+R126)*(1+$T$19)</f>
        <v>244693.33331878265</v>
      </c>
    </row>
    <row r="127" spans="17:20" x14ac:dyDescent="0.25">
      <c r="Q127" s="1">
        <v>104</v>
      </c>
      <c r="R127" s="1">
        <f>R115*(1+$R$19)</f>
        <v>1888.8048674314775</v>
      </c>
      <c r="T127" s="2">
        <f>(T126+R127)*(1+$T$19)</f>
        <v>248226.01910745553</v>
      </c>
    </row>
    <row r="128" spans="17:20" x14ac:dyDescent="0.25">
      <c r="Q128" s="1">
        <v>105</v>
      </c>
      <c r="R128" s="1">
        <f>R116*(1+$R$19)</f>
        <v>1888.8048674314775</v>
      </c>
      <c r="T128" s="2">
        <f>(T127+R128)*(1+$T$19)</f>
        <v>251782.25613471956</v>
      </c>
    </row>
    <row r="129" spans="17:20" x14ac:dyDescent="0.25">
      <c r="Q129" s="1">
        <v>106</v>
      </c>
      <c r="R129" s="1">
        <f>R117*(1+$R$19)</f>
        <v>1888.8048674314775</v>
      </c>
      <c r="T129" s="2">
        <f>(T128+R129)*(1+$T$19)</f>
        <v>255362.20140883201</v>
      </c>
    </row>
    <row r="130" spans="17:20" x14ac:dyDescent="0.25">
      <c r="Q130" s="1">
        <v>107</v>
      </c>
      <c r="R130" s="1">
        <f>R118*(1+$R$19)</f>
        <v>1888.8048674314775</v>
      </c>
      <c r="T130" s="2">
        <f>(T129+R130)*(1+$T$19)</f>
        <v>258966.01298477189</v>
      </c>
    </row>
    <row r="131" spans="17:20" x14ac:dyDescent="0.25">
      <c r="Q131" s="1">
        <v>108</v>
      </c>
      <c r="R131" s="1">
        <f>R119*(1+$R$19)</f>
        <v>1888.8048674314775</v>
      </c>
      <c r="T131" s="2">
        <f>(T130+R131)*(1+$T$19)</f>
        <v>262593.84997121803</v>
      </c>
    </row>
    <row r="132" spans="17:20" x14ac:dyDescent="0.25">
      <c r="Q132" s="1">
        <v>109</v>
      </c>
      <c r="R132" s="1">
        <f>R120*(1+$R$19)</f>
        <v>1945.4690134544219</v>
      </c>
      <c r="T132" s="2">
        <f>(T131+R132)*(1+$T$19)</f>
        <v>266302.91444457026</v>
      </c>
    </row>
    <row r="133" spans="17:20" x14ac:dyDescent="0.25">
      <c r="Q133" s="1">
        <v>110</v>
      </c>
      <c r="R133" s="1">
        <f>R121*(1+$R$19)</f>
        <v>1945.4690134544219</v>
      </c>
      <c r="T133" s="2">
        <f>(T132+R133)*(1+$T$19)</f>
        <v>270036.70601441152</v>
      </c>
    </row>
    <row r="134" spans="17:20" x14ac:dyDescent="0.25">
      <c r="Q134" s="1">
        <v>111</v>
      </c>
      <c r="R134" s="1">
        <f>R122*(1+$R$19)</f>
        <v>1945.4690134544219</v>
      </c>
      <c r="T134" s="2">
        <f>(T133+R134)*(1+$T$19)</f>
        <v>273795.38952805172</v>
      </c>
    </row>
    <row r="135" spans="17:20" x14ac:dyDescent="0.25">
      <c r="Q135" s="1">
        <v>112</v>
      </c>
      <c r="R135" s="1">
        <f>R123*(1+$R$19)</f>
        <v>1945.4690134544219</v>
      </c>
      <c r="T135" s="2">
        <f>(T134+R135)*(1+$T$19)</f>
        <v>277579.13093178289</v>
      </c>
    </row>
    <row r="136" spans="17:20" x14ac:dyDescent="0.25">
      <c r="Q136" s="1">
        <v>113</v>
      </c>
      <c r="R136" s="1">
        <f>R124*(1+$R$19)</f>
        <v>1945.4690134544219</v>
      </c>
      <c r="T136" s="2">
        <f>(T135+R136)*(1+$T$19)</f>
        <v>281388.09727820556</v>
      </c>
    </row>
    <row r="137" spans="17:20" x14ac:dyDescent="0.25">
      <c r="Q137" s="1">
        <v>114</v>
      </c>
      <c r="R137" s="1">
        <f>R125*(1+$R$19)</f>
        <v>1945.4690134544219</v>
      </c>
      <c r="T137" s="2">
        <f>(T136+R137)*(1+$T$19)</f>
        <v>285222.45673360437</v>
      </c>
    </row>
    <row r="138" spans="17:20" x14ac:dyDescent="0.25">
      <c r="Q138" s="1">
        <v>115</v>
      </c>
      <c r="R138" s="1">
        <f>R126*(1+$R$19)</f>
        <v>1945.4690134544219</v>
      </c>
      <c r="T138" s="2">
        <f>(T137+R138)*(1+$T$19)</f>
        <v>289082.37858537253</v>
      </c>
    </row>
    <row r="139" spans="17:20" x14ac:dyDescent="0.25">
      <c r="Q139" s="1">
        <v>116</v>
      </c>
      <c r="R139" s="1">
        <f>R127*(1+$R$19)</f>
        <v>1945.4690134544219</v>
      </c>
      <c r="T139" s="2">
        <f>(T138+R139)*(1+$T$19)</f>
        <v>292968.03324948583</v>
      </c>
    </row>
    <row r="140" spans="17:20" x14ac:dyDescent="0.25">
      <c r="Q140" s="1">
        <v>117</v>
      </c>
      <c r="R140" s="1">
        <f>R128*(1+$R$19)</f>
        <v>1945.4690134544219</v>
      </c>
      <c r="T140" s="2">
        <f>(T139+R140)*(1+$T$19)</f>
        <v>296879.59227802651</v>
      </c>
    </row>
    <row r="141" spans="17:20" x14ac:dyDescent="0.25">
      <c r="Q141" s="1">
        <v>118</v>
      </c>
      <c r="R141" s="1">
        <f>R129*(1+$R$19)</f>
        <v>1945.4690134544219</v>
      </c>
      <c r="T141" s="2">
        <f>(T140+R141)*(1+$T$19)</f>
        <v>300817.22836675745</v>
      </c>
    </row>
    <row r="142" spans="17:20" x14ac:dyDescent="0.25">
      <c r="Q142" s="1">
        <v>119</v>
      </c>
      <c r="R142" s="1">
        <f>R130*(1+$R$19)</f>
        <v>1945.4690134544219</v>
      </c>
      <c r="T142" s="2">
        <f>(T141+R142)*(1+$T$19)</f>
        <v>304781.11536274664</v>
      </c>
    </row>
    <row r="143" spans="17:20" x14ac:dyDescent="0.25">
      <c r="Q143" s="1">
        <v>120</v>
      </c>
      <c r="R143" s="1">
        <f>R131*(1+$R$19)</f>
        <v>1945.4690134544219</v>
      </c>
      <c r="T143" s="2">
        <f>(T142+R143)*(1+$T$19)</f>
        <v>308771.42827204242</v>
      </c>
    </row>
    <row r="144" spans="17:20" x14ac:dyDescent="0.25">
      <c r="Q144" s="1">
        <v>121</v>
      </c>
      <c r="R144" s="1">
        <f>R132*(1+$R$19)</f>
        <v>2003.8330838580546</v>
      </c>
      <c r="T144" s="2">
        <f>(T143+R144)*(1+$T$19)</f>
        <v>312847.09643160651</v>
      </c>
    </row>
    <row r="145" spans="17:20" x14ac:dyDescent="0.25">
      <c r="Q145" s="1">
        <v>122</v>
      </c>
      <c r="R145" s="1">
        <f>R133*(1+$R$19)</f>
        <v>2003.8330838580546</v>
      </c>
      <c r="T145" s="2">
        <f>(T144+R145)*(1+$T$19)</f>
        <v>316949.93571223435</v>
      </c>
    </row>
    <row r="146" spans="17:20" x14ac:dyDescent="0.25">
      <c r="Q146" s="1">
        <v>123</v>
      </c>
      <c r="R146" s="1">
        <f>R134*(1+$R$19)</f>
        <v>2003.8330838580546</v>
      </c>
      <c r="T146" s="2">
        <f>(T145+R146)*(1+$T$19)</f>
        <v>321080.127254733</v>
      </c>
    </row>
    <row r="147" spans="17:20" x14ac:dyDescent="0.25">
      <c r="Q147" s="1">
        <v>124</v>
      </c>
      <c r="R147" s="1">
        <f>R135*(1+$R$19)</f>
        <v>2003.8330838580546</v>
      </c>
      <c r="T147" s="2">
        <f>(T146+R147)*(1+$T$19)</f>
        <v>325237.85340751498</v>
      </c>
    </row>
    <row r="148" spans="17:20" x14ac:dyDescent="0.25">
      <c r="Q148" s="1">
        <v>125</v>
      </c>
      <c r="R148" s="1">
        <f>R136*(1+$R$19)</f>
        <v>2003.8330838580546</v>
      </c>
      <c r="T148" s="2">
        <f>(T147+R148)*(1+$T$19)</f>
        <v>329423.29773464886</v>
      </c>
    </row>
    <row r="149" spans="17:20" x14ac:dyDescent="0.25">
      <c r="Q149" s="1">
        <v>126</v>
      </c>
      <c r="R149" s="1">
        <f>R137*(1+$R$19)</f>
        <v>2003.8330838580546</v>
      </c>
      <c r="T149" s="2">
        <f>(T148+R149)*(1+$T$19)</f>
        <v>333636.64502396365</v>
      </c>
    </row>
    <row r="150" spans="17:20" x14ac:dyDescent="0.25">
      <c r="Q150" s="1">
        <v>127</v>
      </c>
      <c r="R150" s="1">
        <f>R138*(1+$R$19)</f>
        <v>2003.8330838580546</v>
      </c>
      <c r="T150" s="2">
        <f>(T149+R150)*(1+$T$19)</f>
        <v>337878.0812952072</v>
      </c>
    </row>
    <row r="151" spans="17:20" x14ac:dyDescent="0.25">
      <c r="Q151" s="1">
        <v>128</v>
      </c>
      <c r="R151" s="1">
        <f>R139*(1+$R$19)</f>
        <v>2003.8330838580546</v>
      </c>
      <c r="T151" s="2">
        <f>(T150+R151)*(1+$T$19)</f>
        <v>342147.79380825901</v>
      </c>
    </row>
    <row r="152" spans="17:20" x14ac:dyDescent="0.25">
      <c r="Q152" s="1">
        <v>129</v>
      </c>
      <c r="R152" s="1">
        <f>R140*(1+$R$19)</f>
        <v>2003.8330838580546</v>
      </c>
      <c r="T152" s="2">
        <f>(T151+R152)*(1+$T$19)</f>
        <v>346445.97107139783</v>
      </c>
    </row>
    <row r="153" spans="17:20" x14ac:dyDescent="0.25">
      <c r="Q153" s="1">
        <v>130</v>
      </c>
      <c r="R153" s="1">
        <f>R141*(1+$R$19)</f>
        <v>2003.8330838580546</v>
      </c>
      <c r="T153" s="2">
        <f>(T152+R153)*(1+$T$19)</f>
        <v>350772.80284962425</v>
      </c>
    </row>
    <row r="154" spans="17:20" x14ac:dyDescent="0.25">
      <c r="Q154" s="1">
        <v>131</v>
      </c>
      <c r="R154" s="1">
        <f>R142*(1+$R$19)</f>
        <v>2003.8330838580546</v>
      </c>
      <c r="T154" s="2">
        <f>(T153+R154)*(1+$T$19)</f>
        <v>355128.48017303884</v>
      </c>
    </row>
    <row r="155" spans="17:20" x14ac:dyDescent="0.25">
      <c r="Q155" s="1">
        <v>132</v>
      </c>
      <c r="R155" s="1">
        <f>R143*(1+$R$19)</f>
        <v>2003.8330838580546</v>
      </c>
      <c r="T155" s="2">
        <f>(T154+R155)*(1+$T$19)</f>
        <v>359513.19534527621</v>
      </c>
    </row>
    <row r="156" spans="17:20" x14ac:dyDescent="0.25">
      <c r="Q156" s="1">
        <v>133</v>
      </c>
      <c r="R156" s="1">
        <f>R144*(1+$R$19)</f>
        <v>2063.9480763737961</v>
      </c>
      <c r="T156" s="2">
        <f>(T155+R156)*(1+$T$19)</f>
        <v>363987.65771112766</v>
      </c>
    </row>
    <row r="157" spans="17:20" x14ac:dyDescent="0.25">
      <c r="Q157" s="1">
        <v>134</v>
      </c>
      <c r="R157" s="1">
        <f>R145*(1+$R$19)</f>
        <v>2063.9480763737961</v>
      </c>
      <c r="T157" s="2">
        <f>(T156+R157)*(1+$T$19)</f>
        <v>368491.94982608478</v>
      </c>
    </row>
    <row r="158" spans="17:20" x14ac:dyDescent="0.25">
      <c r="Q158" s="1">
        <v>135</v>
      </c>
      <c r="R158" s="1">
        <f>R146*(1+$R$19)</f>
        <v>2063.9480763737961</v>
      </c>
      <c r="T158" s="2">
        <f>(T157+R158)*(1+$T$19)</f>
        <v>373026.27055514161</v>
      </c>
    </row>
    <row r="159" spans="17:20" x14ac:dyDescent="0.25">
      <c r="Q159" s="1">
        <v>136</v>
      </c>
      <c r="R159" s="1">
        <f>R147*(1+$R$19)</f>
        <v>2063.9480763737961</v>
      </c>
      <c r="T159" s="2">
        <f>(T158+R159)*(1+$T$19)</f>
        <v>377590.82008905883</v>
      </c>
    </row>
    <row r="160" spans="17:20" x14ac:dyDescent="0.25">
      <c r="Q160" s="1">
        <v>137</v>
      </c>
      <c r="R160" s="1">
        <f>R148*(1+$R$19)</f>
        <v>2063.9480763737961</v>
      </c>
      <c r="T160" s="2">
        <f>(T159+R160)*(1+$T$19)</f>
        <v>382185.79995320213</v>
      </c>
    </row>
    <row r="161" spans="17:20" x14ac:dyDescent="0.25">
      <c r="Q161" s="1">
        <v>138</v>
      </c>
      <c r="R161" s="1">
        <f>R149*(1+$R$19)</f>
        <v>2063.9480763737961</v>
      </c>
      <c r="T161" s="2">
        <f>(T160+R161)*(1+$T$19)</f>
        <v>386811.41301643971</v>
      </c>
    </row>
    <row r="162" spans="17:20" x14ac:dyDescent="0.25">
      <c r="Q162" s="1">
        <v>139</v>
      </c>
      <c r="R162" s="1">
        <f>R150*(1+$R$19)</f>
        <v>2063.9480763737961</v>
      </c>
      <c r="T162" s="2">
        <f>(T161+R162)*(1+$T$19)</f>
        <v>391467.86350009887</v>
      </c>
    </row>
    <row r="163" spans="17:20" x14ac:dyDescent="0.25">
      <c r="Q163" s="1">
        <v>140</v>
      </c>
      <c r="R163" s="1">
        <f>R151*(1+$R$19)</f>
        <v>2063.9480763737961</v>
      </c>
      <c r="T163" s="2">
        <f>(T162+R163)*(1+$T$19)</f>
        <v>396155.35698698246</v>
      </c>
    </row>
    <row r="164" spans="17:20" x14ac:dyDescent="0.25">
      <c r="Q164" s="1">
        <v>141</v>
      </c>
      <c r="R164" s="1">
        <f>R152*(1+$R$19)</f>
        <v>2063.9480763737961</v>
      </c>
      <c r="T164" s="2">
        <f>(T163+R164)*(1+$T$19)</f>
        <v>400874.10043044528</v>
      </c>
    </row>
    <row r="165" spans="17:20" x14ac:dyDescent="0.25">
      <c r="Q165" s="1">
        <v>142</v>
      </c>
      <c r="R165" s="1">
        <f>R153*(1+$R$19)</f>
        <v>2063.9480763737961</v>
      </c>
      <c r="T165" s="2">
        <f>(T164+R165)*(1+$T$19)</f>
        <v>405624.30216353119</v>
      </c>
    </row>
    <row r="166" spans="17:20" x14ac:dyDescent="0.25">
      <c r="Q166" s="1">
        <v>143</v>
      </c>
      <c r="R166" s="1">
        <f>R154*(1+$R$19)</f>
        <v>2063.9480763737961</v>
      </c>
      <c r="T166" s="2">
        <f>(T165+R166)*(1+$T$19)</f>
        <v>410406.17190817097</v>
      </c>
    </row>
    <row r="167" spans="17:20" x14ac:dyDescent="0.25">
      <c r="Q167" s="1">
        <v>144</v>
      </c>
      <c r="R167" s="1">
        <f>R155*(1+$R$19)</f>
        <v>2063.9480763737961</v>
      </c>
      <c r="T167" s="2">
        <f>(T166+R167)*(1+$T$19)</f>
        <v>415219.9207844417</v>
      </c>
    </row>
    <row r="168" spans="17:20" x14ac:dyDescent="0.25">
      <c r="Q168" s="1">
        <v>145</v>
      </c>
      <c r="R168" s="1">
        <f>R156*(1+$R$19)</f>
        <v>2125.8665186650101</v>
      </c>
      <c r="T168" s="2">
        <f>(T167+R168)*(1+$T$19)</f>
        <v>420128.09255179402</v>
      </c>
    </row>
    <row r="169" spans="17:20" x14ac:dyDescent="0.25">
      <c r="Q169" s="1">
        <v>146</v>
      </c>
      <c r="R169" s="1">
        <f>R157*(1+$R$19)</f>
        <v>2125.8665186650101</v>
      </c>
      <c r="T169" s="2">
        <f>(T168+R169)*(1+$T$19)</f>
        <v>425068.98546426202</v>
      </c>
    </row>
    <row r="170" spans="17:20" x14ac:dyDescent="0.25">
      <c r="Q170" s="1">
        <v>147</v>
      </c>
      <c r="R170" s="1">
        <f>R158*(1+$R$19)</f>
        <v>2125.8665186650101</v>
      </c>
      <c r="T170" s="2">
        <f>(T169+R170)*(1+$T$19)</f>
        <v>430042.81766281318</v>
      </c>
    </row>
    <row r="171" spans="17:20" x14ac:dyDescent="0.25">
      <c r="Q171" s="1">
        <v>148</v>
      </c>
      <c r="R171" s="1">
        <f>R159*(1+$R$19)</f>
        <v>2125.8665186650101</v>
      </c>
      <c r="T171" s="2">
        <f>(T170+R171)*(1+$T$19)</f>
        <v>435049.80874268798</v>
      </c>
    </row>
    <row r="172" spans="17:20" x14ac:dyDescent="0.25">
      <c r="Q172" s="1">
        <v>149</v>
      </c>
      <c r="R172" s="1">
        <f>R160*(1+$R$19)</f>
        <v>2125.8665186650101</v>
      </c>
      <c r="T172" s="2">
        <f>(T171+R172)*(1+$T$19)</f>
        <v>440090.17976309528</v>
      </c>
    </row>
    <row r="173" spans="17:20" x14ac:dyDescent="0.25">
      <c r="Q173" s="1">
        <v>150</v>
      </c>
      <c r="R173" s="1">
        <f>R161*(1+$R$19)</f>
        <v>2125.8665186650101</v>
      </c>
      <c r="T173" s="2">
        <f>(T172+R173)*(1+$T$19)</f>
        <v>445164.15325697197</v>
      </c>
    </row>
    <row r="174" spans="17:20" x14ac:dyDescent="0.25">
      <c r="Q174" s="1">
        <v>151</v>
      </c>
      <c r="R174" s="1">
        <f>R162*(1+$R$19)</f>
        <v>2125.8665186650101</v>
      </c>
      <c r="T174" s="2">
        <f>(T173+R174)*(1+$T$19)</f>
        <v>450271.95324080787</v>
      </c>
    </row>
    <row r="175" spans="17:20" x14ac:dyDescent="0.25">
      <c r="Q175" s="1">
        <v>152</v>
      </c>
      <c r="R175" s="1">
        <f>R163*(1+$R$19)</f>
        <v>2125.8665186650101</v>
      </c>
      <c r="T175" s="2">
        <f>(T174+R175)*(1+$T$19)</f>
        <v>455413.80522453599</v>
      </c>
    </row>
    <row r="176" spans="17:20" x14ac:dyDescent="0.25">
      <c r="Q176" s="1">
        <v>153</v>
      </c>
      <c r="R176" s="1">
        <f>R164*(1+$R$19)</f>
        <v>2125.8665186650101</v>
      </c>
      <c r="T176" s="2">
        <f>(T175+R176)*(1+$T$19)</f>
        <v>460589.93622148893</v>
      </c>
    </row>
    <row r="177" spans="17:20" x14ac:dyDescent="0.25">
      <c r="Q177" s="1">
        <v>154</v>
      </c>
      <c r="R177" s="1">
        <f>R165*(1+$R$19)</f>
        <v>2125.8665186650101</v>
      </c>
      <c r="T177" s="2">
        <f>(T176+R177)*(1+$T$19)</f>
        <v>465800.57475842157</v>
      </c>
    </row>
    <row r="178" spans="17:20" x14ac:dyDescent="0.25">
      <c r="Q178" s="1">
        <v>155</v>
      </c>
      <c r="R178" s="1">
        <f>R166*(1+$R$19)</f>
        <v>2125.8665186650101</v>
      </c>
      <c r="T178" s="2">
        <f>(T177+R178)*(1+$T$19)</f>
        <v>471045.95088560041</v>
      </c>
    </row>
    <row r="179" spans="17:20" x14ac:dyDescent="0.25">
      <c r="Q179" s="1">
        <v>156</v>
      </c>
      <c r="R179" s="1">
        <f>R167*(1+$R$19)</f>
        <v>2125.8665186650101</v>
      </c>
      <c r="T179" s="2">
        <f>(T178+R179)*(1+$T$19)</f>
        <v>476326.29618696048</v>
      </c>
    </row>
    <row r="180" spans="17:20" x14ac:dyDescent="0.25">
      <c r="Q180" s="1">
        <v>157</v>
      </c>
      <c r="R180" s="1">
        <f>R168*(1+$R$19)</f>
        <v>2189.6425142249605</v>
      </c>
      <c r="T180" s="2">
        <f>(T179+R180)*(1+$T$19)</f>
        <v>481706.04495919333</v>
      </c>
    </row>
    <row r="181" spans="17:20" x14ac:dyDescent="0.25">
      <c r="Q181" s="1">
        <v>158</v>
      </c>
      <c r="R181" s="1">
        <f>R169*(1+$R$19)</f>
        <v>2189.6425142249605</v>
      </c>
      <c r="T181" s="2">
        <f>(T180+R181)*(1+$T$19)</f>
        <v>487121.65872324107</v>
      </c>
    </row>
    <row r="182" spans="17:20" x14ac:dyDescent="0.25">
      <c r="Q182" s="1">
        <v>159</v>
      </c>
      <c r="R182" s="1">
        <f>R170*(1+$R$19)</f>
        <v>2189.6425142249605</v>
      </c>
      <c r="T182" s="2">
        <f>(T181+R182)*(1+$T$19)</f>
        <v>492573.3765790491</v>
      </c>
    </row>
    <row r="183" spans="17:20" x14ac:dyDescent="0.25">
      <c r="Q183" s="1">
        <v>160</v>
      </c>
      <c r="R183" s="1">
        <f>R171*(1+$R$19)</f>
        <v>2189.6425142249605</v>
      </c>
      <c r="T183" s="2">
        <f>(T182+R183)*(1+$T$19)</f>
        <v>498061.43922056252</v>
      </c>
    </row>
    <row r="184" spans="17:20" x14ac:dyDescent="0.25">
      <c r="Q184" s="1">
        <v>161</v>
      </c>
      <c r="R184" s="1">
        <f>R172*(1+$R$19)</f>
        <v>2189.6425142249605</v>
      </c>
      <c r="T184" s="2">
        <f>(T183+R184)*(1+$T$19)</f>
        <v>503586.08894635271</v>
      </c>
    </row>
    <row r="185" spans="17:20" x14ac:dyDescent="0.25">
      <c r="Q185" s="1">
        <v>162</v>
      </c>
      <c r="R185" s="1">
        <f>R173*(1+$R$19)</f>
        <v>2189.6425142249605</v>
      </c>
      <c r="T185" s="2">
        <f>(T184+R185)*(1+$T$19)</f>
        <v>509147.56967031484</v>
      </c>
    </row>
    <row r="186" spans="17:20" x14ac:dyDescent="0.25">
      <c r="Q186" s="1">
        <v>163</v>
      </c>
      <c r="R186" s="1">
        <f>R174*(1+$R$19)</f>
        <v>2189.6425142249605</v>
      </c>
      <c r="T186" s="2">
        <f>(T185+R186)*(1+$T$19)</f>
        <v>514746.12693243672</v>
      </c>
    </row>
    <row r="187" spans="17:20" x14ac:dyDescent="0.25">
      <c r="Q187" s="1">
        <v>164</v>
      </c>
      <c r="R187" s="1">
        <f>R175*(1+$R$19)</f>
        <v>2189.6425142249605</v>
      </c>
      <c r="T187" s="2">
        <f>(T186+R187)*(1+$T$19)</f>
        <v>520382.00790963939</v>
      </c>
    </row>
    <row r="188" spans="17:20" x14ac:dyDescent="0.25">
      <c r="Q188" s="1">
        <v>165</v>
      </c>
      <c r="R188" s="1">
        <f>R176*(1+$R$19)</f>
        <v>2189.6425142249605</v>
      </c>
      <c r="T188" s="2">
        <f>(T187+R188)*(1+$T$19)</f>
        <v>526055.4614266901</v>
      </c>
    </row>
    <row r="189" spans="17:20" x14ac:dyDescent="0.25">
      <c r="Q189" s="1">
        <v>166</v>
      </c>
      <c r="R189" s="1">
        <f>R177*(1+$R$19)</f>
        <v>2189.6425142249605</v>
      </c>
      <c r="T189" s="2">
        <f>(T188+R189)*(1+$T$19)</f>
        <v>531766.73796718777</v>
      </c>
    </row>
    <row r="190" spans="17:20" x14ac:dyDescent="0.25">
      <c r="Q190" s="1">
        <v>167</v>
      </c>
      <c r="R190" s="1">
        <f>R178*(1+$R$19)</f>
        <v>2189.6425142249605</v>
      </c>
      <c r="T190" s="2">
        <f>(T189+R190)*(1+$T$19)</f>
        <v>537516.08968462213</v>
      </c>
    </row>
    <row r="191" spans="17:20" x14ac:dyDescent="0.25">
      <c r="Q191" s="1">
        <v>168</v>
      </c>
      <c r="R191" s="1">
        <f>R179*(1+$R$19)</f>
        <v>2189.6425142249605</v>
      </c>
      <c r="T191" s="2">
        <f>(T190+R191)*(1+$T$19)</f>
        <v>543303.77041350608</v>
      </c>
    </row>
    <row r="192" spans="17:20" x14ac:dyDescent="0.25">
      <c r="Q192" s="1">
        <v>169</v>
      </c>
      <c r="R192" s="1">
        <f>R180*(1+$R$19)</f>
        <v>2255.3317896517092</v>
      </c>
      <c r="T192" s="2">
        <f>(T191+R192)*(1+$T$19)</f>
        <v>549196.1628845121</v>
      </c>
    </row>
    <row r="193" spans="17:20" x14ac:dyDescent="0.25">
      <c r="Q193" s="1">
        <v>170</v>
      </c>
      <c r="R193" s="1">
        <f>R181*(1+$R$19)</f>
        <v>2255.3317896517092</v>
      </c>
      <c r="T193" s="2">
        <f>(T192+R193)*(1+$T$19)</f>
        <v>555127.83797199151</v>
      </c>
    </row>
    <row r="194" spans="17:20" x14ac:dyDescent="0.25">
      <c r="Q194" s="1">
        <v>171</v>
      </c>
      <c r="R194" s="1">
        <f>R182*(1+$R$19)</f>
        <v>2255.3317896517092</v>
      </c>
      <c r="T194" s="2">
        <f>(T193+R194)*(1+$T$19)</f>
        <v>561099.05756005412</v>
      </c>
    </row>
    <row r="195" spans="17:20" x14ac:dyDescent="0.25">
      <c r="Q195" s="1">
        <v>172</v>
      </c>
      <c r="R195" s="1">
        <f>R183*(1+$R$19)</f>
        <v>2255.3317896517092</v>
      </c>
      <c r="T195" s="2">
        <f>(T194+R195)*(1+$T$19)</f>
        <v>567110.08527870371</v>
      </c>
    </row>
    <row r="196" spans="17:20" x14ac:dyDescent="0.25">
      <c r="Q196" s="1">
        <v>173</v>
      </c>
      <c r="R196" s="1">
        <f>R184*(1+$R$19)</f>
        <v>2255.3317896517092</v>
      </c>
      <c r="T196" s="2">
        <f>(T195+R196)*(1+$T$19)</f>
        <v>573161.18651547772</v>
      </c>
    </row>
    <row r="197" spans="17:20" x14ac:dyDescent="0.25">
      <c r="Q197" s="1">
        <v>174</v>
      </c>
      <c r="R197" s="1">
        <f>R185*(1+$R$19)</f>
        <v>2255.3317896517092</v>
      </c>
      <c r="T197" s="2">
        <f>(T196+R197)*(1+$T$19)</f>
        <v>579252.62842716358</v>
      </c>
    </row>
    <row r="198" spans="17:20" x14ac:dyDescent="0.25">
      <c r="Q198" s="1">
        <v>175</v>
      </c>
      <c r="R198" s="1">
        <f>R186*(1+$R$19)</f>
        <v>2255.3317896517092</v>
      </c>
      <c r="T198" s="2">
        <f>(T197+R198)*(1+$T$19)</f>
        <v>585384.67995159398</v>
      </c>
    </row>
    <row r="199" spans="17:20" x14ac:dyDescent="0.25">
      <c r="Q199" s="1">
        <v>176</v>
      </c>
      <c r="R199" s="1">
        <f>R187*(1+$R$19)</f>
        <v>2255.3317896517092</v>
      </c>
      <c r="T199" s="2">
        <f>(T198+R199)*(1+$T$19)</f>
        <v>591557.61181952059</v>
      </c>
    </row>
    <row r="200" spans="17:20" x14ac:dyDescent="0.25">
      <c r="Q200" s="1">
        <v>177</v>
      </c>
      <c r="R200" s="1">
        <f>R188*(1+$R$19)</f>
        <v>2255.3317896517092</v>
      </c>
      <c r="T200" s="2">
        <f>(T199+R200)*(1+$T$19)</f>
        <v>597771.69656656671</v>
      </c>
    </row>
    <row r="201" spans="17:20" x14ac:dyDescent="0.25">
      <c r="Q201" s="1">
        <v>178</v>
      </c>
      <c r="R201" s="1">
        <f>R189*(1+$R$19)</f>
        <v>2255.3317896517092</v>
      </c>
      <c r="T201" s="2">
        <f>(T200+R201)*(1+$T$19)</f>
        <v>604027.20854525978</v>
      </c>
    </row>
    <row r="202" spans="17:20" x14ac:dyDescent="0.25">
      <c r="Q202" s="1">
        <v>179</v>
      </c>
      <c r="R202" s="1">
        <f>R190*(1+$R$19)</f>
        <v>2255.3317896517092</v>
      </c>
      <c r="T202" s="2">
        <f>(T201+R202)*(1+$T$19)</f>
        <v>610324.42393714411</v>
      </c>
    </row>
    <row r="203" spans="17:20" x14ac:dyDescent="0.25">
      <c r="Q203" s="1">
        <v>180</v>
      </c>
      <c r="R203" s="1">
        <f>R191*(1+$R$19)</f>
        <v>2255.3317896517092</v>
      </c>
      <c r="T203" s="2">
        <f>(T202+R203)*(1+$T$19)</f>
        <v>616663.62076497439</v>
      </c>
    </row>
    <row r="204" spans="17:20" x14ac:dyDescent="0.25">
      <c r="Q204" s="1">
        <v>181</v>
      </c>
      <c r="R204" s="1">
        <f>R192*(1+$R$19)</f>
        <v>2322.9917433412606</v>
      </c>
      <c r="T204" s="2">
        <f>(T203+R204)*(1+$T$19)</f>
        <v>623113.18992503767</v>
      </c>
    </row>
    <row r="205" spans="17:20" x14ac:dyDescent="0.25">
      <c r="Q205" s="1">
        <v>182</v>
      </c>
      <c r="R205" s="1">
        <f>R193*(1+$R$19)</f>
        <v>2322.9917433412606</v>
      </c>
      <c r="T205" s="2">
        <f>(T204+R205)*(1+$T$19)</f>
        <v>629605.75621283473</v>
      </c>
    </row>
    <row r="206" spans="17:20" x14ac:dyDescent="0.25">
      <c r="Q206" s="1">
        <v>183</v>
      </c>
      <c r="R206" s="1">
        <f>R194*(1+$R$19)</f>
        <v>2322.9917433412606</v>
      </c>
      <c r="T206" s="2">
        <f>(T205+R206)*(1+$T$19)</f>
        <v>636141.60627588374</v>
      </c>
    </row>
    <row r="207" spans="17:20" x14ac:dyDescent="0.25">
      <c r="Q207" s="1">
        <v>184</v>
      </c>
      <c r="R207" s="1">
        <f>R195*(1+$R$19)</f>
        <v>2322.9917433412606</v>
      </c>
      <c r="T207" s="2">
        <f>(T206+R207)*(1+$T$19)</f>
        <v>642721.02867268643</v>
      </c>
    </row>
    <row r="208" spans="17:20" x14ac:dyDescent="0.25">
      <c r="Q208" s="1">
        <v>185</v>
      </c>
      <c r="R208" s="1">
        <f>R196*(1+$R$19)</f>
        <v>2322.9917433412606</v>
      </c>
      <c r="T208" s="2">
        <f>(T207+R208)*(1+$T$19)</f>
        <v>649344.31388546783</v>
      </c>
    </row>
    <row r="209" spans="17:20" x14ac:dyDescent="0.25">
      <c r="Q209" s="1">
        <v>186</v>
      </c>
      <c r="R209" s="1">
        <f>R197*(1+$R$19)</f>
        <v>2322.9917433412606</v>
      </c>
      <c r="T209" s="2">
        <f>(T208+R209)*(1+$T$19)</f>
        <v>656011.7543330011</v>
      </c>
    </row>
    <row r="210" spans="17:20" x14ac:dyDescent="0.25">
      <c r="Q210" s="1">
        <v>187</v>
      </c>
      <c r="R210" s="1">
        <f>R198*(1+$R$19)</f>
        <v>2322.9917433412606</v>
      </c>
      <c r="T210" s="2">
        <f>(T209+R210)*(1+$T$19)</f>
        <v>662723.64438351791</v>
      </c>
    </row>
    <row r="211" spans="17:20" x14ac:dyDescent="0.25">
      <c r="Q211" s="1">
        <v>188</v>
      </c>
      <c r="R211" s="1">
        <f>R199*(1+$R$19)</f>
        <v>2322.9917433412606</v>
      </c>
      <c r="T211" s="2">
        <f>(T210+R211)*(1+$T$19)</f>
        <v>669480.28036770481</v>
      </c>
    </row>
    <row r="212" spans="17:20" x14ac:dyDescent="0.25">
      <c r="Q212" s="1">
        <v>189</v>
      </c>
      <c r="R212" s="1">
        <f>R200*(1+$R$19)</f>
        <v>2322.9917433412606</v>
      </c>
      <c r="T212" s="2">
        <f>(T211+R212)*(1+$T$19)</f>
        <v>676281.96059178631</v>
      </c>
    </row>
    <row r="213" spans="17:20" x14ac:dyDescent="0.25">
      <c r="Q213" s="1">
        <v>190</v>
      </c>
      <c r="R213" s="1">
        <f>R201*(1+$R$19)</f>
        <v>2322.9917433412606</v>
      </c>
      <c r="T213" s="2">
        <f>(T212+R213)*(1+$T$19)</f>
        <v>683128.98535069497</v>
      </c>
    </row>
    <row r="214" spans="17:20" x14ac:dyDescent="0.25">
      <c r="Q214" s="1">
        <v>191</v>
      </c>
      <c r="R214" s="1">
        <f>R202*(1+$R$19)</f>
        <v>2322.9917433412606</v>
      </c>
      <c r="T214" s="2">
        <f>(T213+R214)*(1+$T$19)</f>
        <v>690021.65694132971</v>
      </c>
    </row>
    <row r="215" spans="17:20" x14ac:dyDescent="0.25">
      <c r="Q215" s="1">
        <v>192</v>
      </c>
      <c r="R215" s="1">
        <f>R203*(1+$R$19)</f>
        <v>2322.9917433412606</v>
      </c>
      <c r="T215" s="2">
        <f>(T214+R215)*(1+$T$19)</f>
        <v>696960.27967590198</v>
      </c>
    </row>
    <row r="216" spans="17:20" x14ac:dyDescent="0.25">
      <c r="Q216" s="1">
        <v>193</v>
      </c>
      <c r="R216" s="1">
        <f>R204*(1+$R$19)</f>
        <v>2392.6814956414987</v>
      </c>
      <c r="T216" s="2">
        <f>(T215+R216)*(1+$T$19)</f>
        <v>704015.3142460204</v>
      </c>
    </row>
    <row r="217" spans="17:20" x14ac:dyDescent="0.25">
      <c r="Q217" s="1">
        <v>194</v>
      </c>
      <c r="R217" s="1">
        <f>R205*(1+$R$19)</f>
        <v>2392.6814956414987</v>
      </c>
      <c r="T217" s="2">
        <f>(T216+R217)*(1+$T$19)</f>
        <v>711117.38237993955</v>
      </c>
    </row>
    <row r="218" spans="17:20" x14ac:dyDescent="0.25">
      <c r="Q218" s="1">
        <v>195</v>
      </c>
      <c r="R218" s="1">
        <f>R206*(1+$R$19)</f>
        <v>2392.6814956414987</v>
      </c>
      <c r="T218" s="2">
        <f>(T217+R218)*(1+$T$19)</f>
        <v>718266.79763475154</v>
      </c>
    </row>
    <row r="219" spans="17:20" x14ac:dyDescent="0.25">
      <c r="Q219" s="1">
        <v>196</v>
      </c>
      <c r="R219" s="1">
        <f>R207*(1+$R$19)</f>
        <v>2392.6814956414987</v>
      </c>
      <c r="T219" s="2">
        <f>(T218+R219)*(1+$T$19)</f>
        <v>725463.87565792887</v>
      </c>
    </row>
    <row r="220" spans="17:20" x14ac:dyDescent="0.25">
      <c r="Q220" s="1">
        <v>197</v>
      </c>
      <c r="R220" s="1">
        <f>R208*(1+$R$19)</f>
        <v>2392.6814956414987</v>
      </c>
      <c r="T220" s="2">
        <f>(T219+R220)*(1+$T$19)</f>
        <v>732708.9342012608</v>
      </c>
    </row>
    <row r="221" spans="17:20" x14ac:dyDescent="0.25">
      <c r="Q221" s="1">
        <v>198</v>
      </c>
      <c r="R221" s="1">
        <f>R209*(1+$R$19)</f>
        <v>2392.6814956414987</v>
      </c>
      <c r="T221" s="2">
        <f>(T220+R221)*(1+$T$19)</f>
        <v>740002.29313488153</v>
      </c>
    </row>
    <row r="222" spans="17:20" x14ac:dyDescent="0.25">
      <c r="Q222" s="1">
        <v>199</v>
      </c>
      <c r="R222" s="1">
        <f>R210*(1+$R$19)</f>
        <v>2392.6814956414987</v>
      </c>
      <c r="T222" s="2">
        <f>(T221+R222)*(1+$T$19)</f>
        <v>747344.27446139313</v>
      </c>
    </row>
    <row r="223" spans="17:20" x14ac:dyDescent="0.25">
      <c r="Q223" s="1">
        <v>200</v>
      </c>
      <c r="R223" s="1">
        <f>R211*(1+$R$19)</f>
        <v>2392.6814956414987</v>
      </c>
      <c r="T223" s="2">
        <f>(T222+R223)*(1+$T$19)</f>
        <v>754735.20233008149</v>
      </c>
    </row>
    <row r="224" spans="17:20" x14ac:dyDescent="0.25">
      <c r="Q224" s="1">
        <v>201</v>
      </c>
      <c r="R224" s="1">
        <f>R212*(1+$R$19)</f>
        <v>2392.6814956414987</v>
      </c>
      <c r="T224" s="2">
        <f>(T223+R224)*(1+$T$19)</f>
        <v>762175.40305122768</v>
      </c>
    </row>
    <row r="225" spans="17:20" x14ac:dyDescent="0.25">
      <c r="Q225" s="1">
        <v>202</v>
      </c>
      <c r="R225" s="1">
        <f>R213*(1+$R$19)</f>
        <v>2392.6814956414987</v>
      </c>
      <c r="T225" s="2">
        <f>(T224+R225)*(1+$T$19)</f>
        <v>769665.20511051489</v>
      </c>
    </row>
    <row r="226" spans="17:20" x14ac:dyDescent="0.25">
      <c r="Q226" s="1">
        <v>203</v>
      </c>
      <c r="R226" s="1">
        <f>R214*(1+$R$19)</f>
        <v>2392.6814956414987</v>
      </c>
      <c r="T226" s="2">
        <f>(T225+R226)*(1+$T$19)</f>
        <v>777204.93918353063</v>
      </c>
    </row>
    <row r="227" spans="17:20" x14ac:dyDescent="0.25">
      <c r="Q227" s="1">
        <v>204</v>
      </c>
      <c r="R227" s="1">
        <f>R215*(1+$R$19)</f>
        <v>2392.6814956414987</v>
      </c>
      <c r="T227" s="2">
        <f>(T226+R227)*(1+$T$19)</f>
        <v>784794.93815036654</v>
      </c>
    </row>
    <row r="228" spans="17:20" x14ac:dyDescent="0.25">
      <c r="Q228" s="1">
        <v>205</v>
      </c>
      <c r="R228" s="1">
        <f>R216*(1+$R$19)</f>
        <v>2464.4619405107437</v>
      </c>
      <c r="T228" s="2">
        <f>(T227+R228)*(1+$T$19)</f>
        <v>792507.79609148309</v>
      </c>
    </row>
    <row r="229" spans="17:20" x14ac:dyDescent="0.25">
      <c r="Q229" s="1">
        <v>206</v>
      </c>
      <c r="R229" s="1">
        <f>R217*(1+$R$19)</f>
        <v>2464.4619405107437</v>
      </c>
      <c r="T229" s="2">
        <f>(T228+R229)*(1+$T$19)</f>
        <v>800272.07308554044</v>
      </c>
    </row>
    <row r="230" spans="17:20" x14ac:dyDescent="0.25">
      <c r="Q230" s="1">
        <v>207</v>
      </c>
      <c r="R230" s="1">
        <f>R218*(1+$R$19)</f>
        <v>2464.4619405107437</v>
      </c>
      <c r="T230" s="2">
        <f>(T229+R230)*(1+$T$19)</f>
        <v>808088.1119262249</v>
      </c>
    </row>
    <row r="231" spans="17:20" x14ac:dyDescent="0.25">
      <c r="Q231" s="1">
        <v>208</v>
      </c>
      <c r="R231" s="1">
        <f>R219*(1+$R$19)</f>
        <v>2464.4619405107437</v>
      </c>
      <c r="T231" s="2">
        <f>(T230+R231)*(1+$T$19)</f>
        <v>815956.25769251387</v>
      </c>
    </row>
    <row r="232" spans="17:20" x14ac:dyDescent="0.25">
      <c r="Q232" s="1">
        <v>209</v>
      </c>
      <c r="R232" s="1">
        <f>R220*(1+$R$19)</f>
        <v>2464.4619405107437</v>
      </c>
      <c r="T232" s="2">
        <f>(T231+R232)*(1+$T$19)</f>
        <v>823876.85776391148</v>
      </c>
    </row>
    <row r="233" spans="17:20" x14ac:dyDescent="0.25">
      <c r="Q233" s="1">
        <v>210</v>
      </c>
      <c r="R233" s="1">
        <f>R221*(1+$R$19)</f>
        <v>2464.4619405107437</v>
      </c>
      <c r="T233" s="2">
        <f>(T232+R233)*(1+$T$19)</f>
        <v>831850.261835785</v>
      </c>
    </row>
    <row r="234" spans="17:20" x14ac:dyDescent="0.25">
      <c r="Q234" s="1">
        <v>211</v>
      </c>
      <c r="R234" s="1">
        <f>R222*(1+$R$19)</f>
        <v>2464.4619405107437</v>
      </c>
      <c r="T234" s="2">
        <f>(T233+R234)*(1+$T$19)</f>
        <v>839876.82193480432</v>
      </c>
    </row>
    <row r="235" spans="17:20" x14ac:dyDescent="0.25">
      <c r="Q235" s="1">
        <v>212</v>
      </c>
      <c r="R235" s="1">
        <f>R223*(1+$R$19)</f>
        <v>2464.4619405107437</v>
      </c>
      <c r="T235" s="2">
        <f>(T234+R235)*(1+$T$19)</f>
        <v>847956.89243448386</v>
      </c>
    </row>
    <row r="236" spans="17:20" x14ac:dyDescent="0.25">
      <c r="Q236" s="1">
        <v>213</v>
      </c>
      <c r="R236" s="1">
        <f>R224*(1+$R$19)</f>
        <v>2464.4619405107437</v>
      </c>
      <c r="T236" s="2">
        <f>(T235+R236)*(1+$T$19)</f>
        <v>856090.83007082785</v>
      </c>
    </row>
    <row r="237" spans="17:20" x14ac:dyDescent="0.25">
      <c r="Q237" s="1">
        <v>214</v>
      </c>
      <c r="R237" s="1">
        <f>R225*(1+$R$19)</f>
        <v>2464.4619405107437</v>
      </c>
      <c r="T237" s="2">
        <f>(T236+R237)*(1+$T$19)</f>
        <v>864278.99395808089</v>
      </c>
    </row>
    <row r="238" spans="17:20" x14ac:dyDescent="0.25">
      <c r="Q238" s="1">
        <v>215</v>
      </c>
      <c r="R238" s="1">
        <f>R226*(1+$R$19)</f>
        <v>2464.4619405107437</v>
      </c>
      <c r="T238" s="2">
        <f>(T237+R238)*(1+$T$19)</f>
        <v>872521.74560458225</v>
      </c>
    </row>
    <row r="239" spans="17:20" x14ac:dyDescent="0.25">
      <c r="Q239" s="1">
        <v>216</v>
      </c>
      <c r="R239" s="1">
        <f>R227*(1+$R$19)</f>
        <v>2464.4619405107437</v>
      </c>
      <c r="T239" s="2">
        <f>(T238+R239)*(1+$T$19)</f>
        <v>880819.44892872695</v>
      </c>
    </row>
    <row r="240" spans="17:20" x14ac:dyDescent="0.25">
      <c r="Q240" s="1">
        <v>217</v>
      </c>
      <c r="R240" s="1">
        <f>R228*(1+$R$19)</f>
        <v>2538.395798726066</v>
      </c>
      <c r="T240" s="2">
        <f>(T239+R240)*(1+$T$19)</f>
        <v>889246.89702563605</v>
      </c>
    </row>
    <row r="241" spans="17:20" x14ac:dyDescent="0.25">
      <c r="Q241" s="1">
        <v>218</v>
      </c>
      <c r="R241" s="1">
        <f>R229*(1+$R$19)</f>
        <v>2538.395798726066</v>
      </c>
      <c r="T241" s="2">
        <f>(T240+R241)*(1+$T$19)</f>
        <v>897730.52810985781</v>
      </c>
    </row>
    <row r="242" spans="17:20" x14ac:dyDescent="0.25">
      <c r="Q242" s="1">
        <v>219</v>
      </c>
      <c r="R242" s="1">
        <f>R230*(1+$R$19)</f>
        <v>2538.395798726066</v>
      </c>
      <c r="T242" s="2">
        <f>(T241+R242)*(1+$T$19)</f>
        <v>906270.71673464112</v>
      </c>
    </row>
    <row r="243" spans="17:20" x14ac:dyDescent="0.25">
      <c r="Q243" s="1">
        <v>220</v>
      </c>
      <c r="R243" s="1">
        <f>R231*(1+$R$19)</f>
        <v>2538.395798726066</v>
      </c>
      <c r="T243" s="2">
        <f>(T242+R243)*(1+$T$19)</f>
        <v>914867.83995025628</v>
      </c>
    </row>
    <row r="244" spans="17:20" x14ac:dyDescent="0.25">
      <c r="Q244" s="1">
        <v>221</v>
      </c>
      <c r="R244" s="1">
        <f>R232*(1+$R$19)</f>
        <v>2538.395798726066</v>
      </c>
      <c r="T244" s="2">
        <f>(T243+R244)*(1+$T$19)</f>
        <v>923522.27732064226</v>
      </c>
    </row>
    <row r="245" spans="17:20" x14ac:dyDescent="0.25">
      <c r="Q245" s="1">
        <v>222</v>
      </c>
      <c r="R245" s="1">
        <f>R233*(1+$R$19)</f>
        <v>2538.395798726066</v>
      </c>
      <c r="T245" s="2">
        <f>(T244+R245)*(1+$T$19)</f>
        <v>932234.41094016412</v>
      </c>
    </row>
    <row r="246" spans="17:20" x14ac:dyDescent="0.25">
      <c r="Q246" s="1">
        <v>223</v>
      </c>
      <c r="R246" s="1">
        <f>R234*(1+$R$19)</f>
        <v>2538.395798726066</v>
      </c>
      <c r="T246" s="2">
        <f>(T245+R246)*(1+$T$19)</f>
        <v>941004.62545048282</v>
      </c>
    </row>
    <row r="247" spans="17:20" x14ac:dyDescent="0.25">
      <c r="Q247" s="1">
        <v>224</v>
      </c>
      <c r="R247" s="1">
        <f>R235*(1+$R$19)</f>
        <v>2538.395798726066</v>
      </c>
      <c r="T247" s="2">
        <f>(T246+R247)*(1+$T$19)</f>
        <v>949833.30805753695</v>
      </c>
    </row>
    <row r="248" spans="17:20" x14ac:dyDescent="0.25">
      <c r="Q248" s="1">
        <v>225</v>
      </c>
      <c r="R248" s="1">
        <f>R236*(1+$R$19)</f>
        <v>2538.395798726066</v>
      </c>
      <c r="T248" s="2">
        <f>(T247+R248)*(1+$T$19)</f>
        <v>958720.84854863805</v>
      </c>
    </row>
    <row r="249" spans="17:20" x14ac:dyDescent="0.25">
      <c r="Q249" s="1">
        <v>226</v>
      </c>
      <c r="R249" s="1">
        <f>R237*(1+$R$19)</f>
        <v>2538.395798726066</v>
      </c>
      <c r="T249" s="2">
        <f>(T248+R249)*(1+$T$19)</f>
        <v>967667.63930967986</v>
      </c>
    </row>
    <row r="250" spans="17:20" x14ac:dyDescent="0.25">
      <c r="Q250" s="1">
        <v>227</v>
      </c>
      <c r="R250" s="1">
        <f>R238*(1+$R$19)</f>
        <v>2538.395798726066</v>
      </c>
      <c r="T250" s="2">
        <f>(T249+R250)*(1+$T$19)</f>
        <v>976674.07534246193</v>
      </c>
    </row>
    <row r="251" spans="17:20" x14ac:dyDescent="0.25">
      <c r="Q251" s="1">
        <v>228</v>
      </c>
      <c r="R251" s="1">
        <f>R239*(1+$R$19)</f>
        <v>2538.395798726066</v>
      </c>
      <c r="T251" s="2">
        <f>(T250+R251)*(1+$T$19)</f>
        <v>985740.55428212928</v>
      </c>
    </row>
    <row r="252" spans="17:20" x14ac:dyDescent="0.25">
      <c r="Q252" s="1">
        <v>229</v>
      </c>
      <c r="R252" s="1">
        <f>R240*(1+$R$19)</f>
        <v>2614.5476726878483</v>
      </c>
      <c r="T252" s="2">
        <f>(T251+R252)*(1+$T$19)</f>
        <v>994944.13596784917</v>
      </c>
    </row>
    <row r="253" spans="17:20" x14ac:dyDescent="0.25">
      <c r="Q253" s="1">
        <v>230</v>
      </c>
      <c r="R253" s="1">
        <f>R241*(1+$R$19)</f>
        <v>2614.5476726878483</v>
      </c>
      <c r="T253" s="2">
        <f>(T252+R253)*(1+$T$19)</f>
        <v>1004209.0748648072</v>
      </c>
    </row>
    <row r="254" spans="17:20" x14ac:dyDescent="0.25">
      <c r="Q254" s="1">
        <v>231</v>
      </c>
      <c r="R254" s="1">
        <f>R242*(1+$R$19)</f>
        <v>2614.5476726878483</v>
      </c>
      <c r="T254" s="2">
        <f>(T253+R254)*(1+$T$19)</f>
        <v>1013535.7800210782</v>
      </c>
    </row>
    <row r="255" spans="17:20" x14ac:dyDescent="0.25">
      <c r="Q255" s="1">
        <v>232</v>
      </c>
      <c r="R255" s="1">
        <f>R243*(1+$R$19)</f>
        <v>2614.5476726878483</v>
      </c>
      <c r="T255" s="2">
        <f>(T254+R255)*(1+$T$19)</f>
        <v>1022924.6632117244</v>
      </c>
    </row>
    <row r="256" spans="17:20" x14ac:dyDescent="0.25">
      <c r="Q256" s="1">
        <v>233</v>
      </c>
      <c r="R256" s="1">
        <f>R244*(1+$R$19)</f>
        <v>2614.5476726878483</v>
      </c>
      <c r="T256" s="2">
        <f>(T255+R256)*(1+$T$19)</f>
        <v>1032376.1389569748</v>
      </c>
    </row>
    <row r="257" spans="17:20" x14ac:dyDescent="0.25">
      <c r="Q257" s="1">
        <v>234</v>
      </c>
      <c r="R257" s="1">
        <f>R245*(1+$R$19)</f>
        <v>2614.5476726878483</v>
      </c>
      <c r="T257" s="2">
        <f>(T256+R257)*(1+$T$19)</f>
        <v>1041890.624540527</v>
      </c>
    </row>
    <row r="258" spans="17:20" x14ac:dyDescent="0.25">
      <c r="Q258" s="1">
        <v>235</v>
      </c>
      <c r="R258" s="1">
        <f>R246*(1+$R$19)</f>
        <v>2614.5476726878483</v>
      </c>
      <c r="T258" s="2">
        <f>(T257+R258)*(1+$T$19)</f>
        <v>1051468.5400279695</v>
      </c>
    </row>
    <row r="259" spans="17:20" x14ac:dyDescent="0.25">
      <c r="Q259" s="1">
        <v>236</v>
      </c>
      <c r="R259" s="1">
        <f>R247*(1+$R$19)</f>
        <v>2614.5476726878483</v>
      </c>
      <c r="T259" s="2">
        <f>(T258+R259)*(1+$T$19)</f>
        <v>1061110.3082853283</v>
      </c>
    </row>
    <row r="260" spans="17:20" x14ac:dyDescent="0.25">
      <c r="Q260" s="1">
        <v>237</v>
      </c>
      <c r="R260" s="1">
        <f>R248*(1+$R$19)</f>
        <v>2614.5476726878483</v>
      </c>
      <c r="T260" s="2">
        <f>(T259+R260)*(1+$T$19)</f>
        <v>1070816.3549977362</v>
      </c>
    </row>
    <row r="261" spans="17:20" x14ac:dyDescent="0.25">
      <c r="Q261" s="1">
        <v>238</v>
      </c>
      <c r="R261" s="1">
        <f>R249*(1+$R$19)</f>
        <v>2614.5476726878483</v>
      </c>
      <c r="T261" s="2">
        <f>(T260+R261)*(1+$T$19)</f>
        <v>1080587.1086882267</v>
      </c>
    </row>
    <row r="262" spans="17:20" x14ac:dyDescent="0.25">
      <c r="Q262" s="1">
        <v>239</v>
      </c>
      <c r="R262" s="1">
        <f>R250*(1+$R$19)</f>
        <v>2614.5476726878483</v>
      </c>
      <c r="T262" s="2">
        <f>(T261+R262)*(1+$T$19)</f>
        <v>1090423.0007366538</v>
      </c>
    </row>
    <row r="263" spans="17:20" x14ac:dyDescent="0.25">
      <c r="Q263" s="1">
        <v>240</v>
      </c>
      <c r="R263" s="1">
        <f>R251*(1+$R$19)</f>
        <v>2614.5476726878483</v>
      </c>
      <c r="T263" s="2">
        <f>(T262+R263)*(1+$T$19)</f>
        <v>1100324.4653987372</v>
      </c>
    </row>
    <row r="264" spans="17:20" x14ac:dyDescent="0.25">
      <c r="Q264" s="1">
        <v>241</v>
      </c>
      <c r="R264" s="1">
        <f>R252*(1+$R$19)</f>
        <v>2692.9841028684837</v>
      </c>
      <c r="T264" s="2">
        <f>(T263+R264)*(1+$T$19)</f>
        <v>1110370.8991649498</v>
      </c>
    </row>
    <row r="265" spans="17:20" x14ac:dyDescent="0.25">
      <c r="Q265" s="1">
        <v>242</v>
      </c>
      <c r="R265" s="1">
        <f>R253*(1+$R$19)</f>
        <v>2692.9841028684837</v>
      </c>
      <c r="T265" s="2">
        <f>(T264+R265)*(1+$T$19)</f>
        <v>1120484.3091562702</v>
      </c>
    </row>
    <row r="266" spans="17:20" x14ac:dyDescent="0.25">
      <c r="Q266" s="1">
        <v>243</v>
      </c>
      <c r="R266" s="1">
        <f>R254*(1+$R$19)</f>
        <v>2692.9841028684837</v>
      </c>
      <c r="T266" s="2">
        <f>(T265+R266)*(1+$T$19)</f>
        <v>1130665.1418808661</v>
      </c>
    </row>
    <row r="267" spans="17:20" x14ac:dyDescent="0.25">
      <c r="Q267" s="1">
        <v>244</v>
      </c>
      <c r="R267" s="1">
        <f>R255*(1+$R$19)</f>
        <v>2692.9841028684837</v>
      </c>
      <c r="T267" s="2">
        <f>(T266+R267)*(1+$T$19)</f>
        <v>1140913.8468236262</v>
      </c>
    </row>
    <row r="268" spans="17:20" x14ac:dyDescent="0.25">
      <c r="Q268" s="1">
        <v>245</v>
      </c>
      <c r="R268" s="1">
        <f>R256*(1+$R$19)</f>
        <v>2692.9841028684837</v>
      </c>
      <c r="T268" s="2">
        <f>(T267+R268)*(1+$T$19)</f>
        <v>1151230.8764660046</v>
      </c>
    </row>
    <row r="269" spans="17:20" x14ac:dyDescent="0.25">
      <c r="Q269" s="1">
        <v>246</v>
      </c>
      <c r="R269" s="1">
        <f>R257*(1+$R$19)</f>
        <v>2692.9841028684837</v>
      </c>
      <c r="T269" s="2">
        <f>(T268+R269)*(1+$T$19)</f>
        <v>1161616.6863059988</v>
      </c>
    </row>
    <row r="270" spans="17:20" x14ac:dyDescent="0.25">
      <c r="Q270" s="1">
        <v>247</v>
      </c>
      <c r="R270" s="1">
        <f>R258*(1+$R$19)</f>
        <v>2692.9841028684837</v>
      </c>
      <c r="T270" s="2">
        <f>(T269+R270)*(1+$T$19)</f>
        <v>1172071.7348782597</v>
      </c>
    </row>
    <row r="271" spans="17:20" x14ac:dyDescent="0.25">
      <c r="Q271" s="1">
        <v>248</v>
      </c>
      <c r="R271" s="1">
        <f>R259*(1+$R$19)</f>
        <v>2692.9841028684837</v>
      </c>
      <c r="T271" s="2">
        <f>(T270+R271)*(1+$T$19)</f>
        <v>1182596.4837743356</v>
      </c>
    </row>
    <row r="272" spans="17:20" x14ac:dyDescent="0.25">
      <c r="Q272" s="1">
        <v>249</v>
      </c>
      <c r="R272" s="1">
        <f>R260*(1+$R$19)</f>
        <v>2692.9841028684837</v>
      </c>
      <c r="T272" s="2">
        <f>(T271+R272)*(1+$T$19)</f>
        <v>1193191.397663052</v>
      </c>
    </row>
    <row r="273" spans="17:20" x14ac:dyDescent="0.25">
      <c r="Q273" s="1">
        <v>250</v>
      </c>
      <c r="R273" s="1">
        <f>R261*(1+$R$19)</f>
        <v>2692.9841028684837</v>
      </c>
      <c r="T273" s="2">
        <f>(T272+R273)*(1+$T$19)</f>
        <v>1203856.9443110265</v>
      </c>
    </row>
    <row r="274" spans="17:20" x14ac:dyDescent="0.25">
      <c r="Q274" s="1">
        <v>251</v>
      </c>
      <c r="R274" s="1">
        <f>R262*(1+$R$19)</f>
        <v>2692.9841028684837</v>
      </c>
      <c r="T274" s="2">
        <f>(T273+R274)*(1+$T$19)</f>
        <v>1214593.5946033208</v>
      </c>
    </row>
    <row r="275" spans="17:20" x14ac:dyDescent="0.25">
      <c r="Q275" s="1">
        <v>252</v>
      </c>
      <c r="R275" s="1">
        <f>R263*(1+$R$19)</f>
        <v>2692.9841028684837</v>
      </c>
      <c r="T275" s="2">
        <f>(T274+R275)*(1+$T$19)</f>
        <v>1225401.8225642305</v>
      </c>
    </row>
    <row r="276" spans="17:20" x14ac:dyDescent="0.25">
      <c r="Q276" s="1">
        <v>253</v>
      </c>
      <c r="R276" s="1">
        <f>R264*(1+$R$19)</f>
        <v>2773.7736259545381</v>
      </c>
      <c r="T276" s="2">
        <f>(T275+R276)*(1+$T$19)</f>
        <v>1236363.4334981195</v>
      </c>
    </row>
    <row r="277" spans="17:20" x14ac:dyDescent="0.25">
      <c r="Q277" s="1">
        <v>254</v>
      </c>
      <c r="R277" s="1">
        <f>R265*(1+$R$19)</f>
        <v>2773.7736259545381</v>
      </c>
      <c r="T277" s="2">
        <f>(T276+R277)*(1+$T$19)</f>
        <v>1247398.1218382344</v>
      </c>
    </row>
    <row r="278" spans="17:20" x14ac:dyDescent="0.25">
      <c r="Q278" s="1">
        <v>255</v>
      </c>
      <c r="R278" s="1">
        <f>R266*(1+$R$19)</f>
        <v>2773.7736259545381</v>
      </c>
      <c r="T278" s="2">
        <f>(T277+R278)*(1+$T$19)</f>
        <v>1258506.3747672834</v>
      </c>
    </row>
    <row r="279" spans="17:20" x14ac:dyDescent="0.25">
      <c r="Q279" s="1">
        <v>256</v>
      </c>
      <c r="R279" s="1">
        <f>R267*(1+$R$19)</f>
        <v>2773.7736259545381</v>
      </c>
      <c r="T279" s="2">
        <f>(T278+R279)*(1+$T$19)</f>
        <v>1269688.6827158595</v>
      </c>
    </row>
    <row r="280" spans="17:20" x14ac:dyDescent="0.25">
      <c r="Q280" s="1">
        <v>257</v>
      </c>
      <c r="R280" s="1">
        <f>R268*(1+$R$19)</f>
        <v>2773.7736259545381</v>
      </c>
      <c r="T280" s="2">
        <f>(T279+R280)*(1+$T$19)</f>
        <v>1280945.5393840927</v>
      </c>
    </row>
    <row r="281" spans="17:20" x14ac:dyDescent="0.25">
      <c r="Q281" s="1">
        <v>258</v>
      </c>
      <c r="R281" s="1">
        <f>R269*(1+$R$19)</f>
        <v>2773.7736259545381</v>
      </c>
      <c r="T281" s="2">
        <f>(T280+R281)*(1+$T$19)</f>
        <v>1292277.4417634474</v>
      </c>
    </row>
    <row r="282" spans="17:20" x14ac:dyDescent="0.25">
      <c r="Q282" s="1">
        <v>259</v>
      </c>
      <c r="R282" s="1">
        <f>R270*(1+$R$19)</f>
        <v>2773.7736259545381</v>
      </c>
      <c r="T282" s="2">
        <f>(T281+R282)*(1+$T$19)</f>
        <v>1303684.8901586644</v>
      </c>
    </row>
    <row r="283" spans="17:20" x14ac:dyDescent="0.25">
      <c r="Q283" s="1">
        <v>260</v>
      </c>
      <c r="R283" s="1">
        <f>R271*(1+$R$19)</f>
        <v>2773.7736259545381</v>
      </c>
      <c r="T283" s="2">
        <f>(T282+R283)*(1+$T$19)</f>
        <v>1315168.3882098496</v>
      </c>
    </row>
    <row r="284" spans="17:20" x14ac:dyDescent="0.25">
      <c r="Q284" s="1">
        <v>261</v>
      </c>
      <c r="R284" s="1">
        <f>R272*(1+$R$19)</f>
        <v>2773.7736259545381</v>
      </c>
      <c r="T284" s="2">
        <f>(T283+R284)*(1+$T$19)</f>
        <v>1326728.4429147094</v>
      </c>
    </row>
    <row r="285" spans="17:20" x14ac:dyDescent="0.25">
      <c r="Q285" s="1">
        <v>262</v>
      </c>
      <c r="R285" s="1">
        <f>R273*(1+$R$19)</f>
        <v>2773.7736259545381</v>
      </c>
      <c r="T285" s="2">
        <f>(T284+R285)*(1+$T$19)</f>
        <v>1338365.5646509349</v>
      </c>
    </row>
    <row r="286" spans="17:20" x14ac:dyDescent="0.25">
      <c r="Q286" s="1">
        <v>263</v>
      </c>
      <c r="R286" s="1">
        <f>R274*(1+$R$19)</f>
        <v>2773.7736259545381</v>
      </c>
      <c r="T286" s="2">
        <f>(T285+R286)*(1+$T$19)</f>
        <v>1350080.2671987351</v>
      </c>
    </row>
    <row r="287" spans="17:20" x14ac:dyDescent="0.25">
      <c r="Q287" s="1">
        <v>264</v>
      </c>
      <c r="R287" s="1">
        <f>R275*(1+$R$19)</f>
        <v>2773.7736259545381</v>
      </c>
      <c r="T287" s="2">
        <f>(T286+R287)*(1+$T$19)</f>
        <v>1361873.0677635209</v>
      </c>
    </row>
    <row r="288" spans="17:20" x14ac:dyDescent="0.25">
      <c r="Q288" s="1">
        <v>265</v>
      </c>
      <c r="R288" s="1">
        <f>R276*(1+$R$19)</f>
        <v>2856.9868347331744</v>
      </c>
      <c r="T288" s="2">
        <f>(T287+R288)*(1+$T$19)</f>
        <v>1373828.2549622424</v>
      </c>
    </row>
    <row r="289" spans="17:20" x14ac:dyDescent="0.25">
      <c r="Q289" s="1">
        <v>266</v>
      </c>
      <c r="R289" s="1">
        <f>R277*(1+$R$19)</f>
        <v>2856.9868347331744</v>
      </c>
      <c r="T289" s="2">
        <f>(T288+R289)*(1+$T$19)</f>
        <v>1385863.1434089555</v>
      </c>
    </row>
    <row r="290" spans="17:20" x14ac:dyDescent="0.25">
      <c r="Q290" s="1">
        <v>267</v>
      </c>
      <c r="R290" s="1">
        <f>R278*(1+$R$19)</f>
        <v>2856.9868347331744</v>
      </c>
      <c r="T290" s="2">
        <f>(T289+R290)*(1+$T$19)</f>
        <v>1397978.2644453133</v>
      </c>
    </row>
    <row r="291" spans="17:20" x14ac:dyDescent="0.25">
      <c r="Q291" s="1">
        <v>268</v>
      </c>
      <c r="R291" s="1">
        <f>R279*(1+$R$19)</f>
        <v>2856.9868347331744</v>
      </c>
      <c r="T291" s="2">
        <f>(T290+R291)*(1+$T$19)</f>
        <v>1410174.1529552469</v>
      </c>
    </row>
    <row r="292" spans="17:20" x14ac:dyDescent="0.25">
      <c r="Q292" s="1">
        <v>269</v>
      </c>
      <c r="R292" s="1">
        <f>R280*(1+$R$19)</f>
        <v>2856.9868347331744</v>
      </c>
      <c r="T292" s="2">
        <f>(T291+R292)*(1+$T$19)</f>
        <v>1422451.34738858</v>
      </c>
    </row>
    <row r="293" spans="17:20" x14ac:dyDescent="0.25">
      <c r="Q293" s="1">
        <v>270</v>
      </c>
      <c r="R293" s="1">
        <f>R281*(1+$R$19)</f>
        <v>2856.9868347331744</v>
      </c>
      <c r="T293" s="2">
        <f>(T292+R293)*(1+$T$19)</f>
        <v>1434810.389784802</v>
      </c>
    </row>
    <row r="294" spans="17:20" x14ac:dyDescent="0.25">
      <c r="Q294" s="1">
        <v>271</v>
      </c>
      <c r="R294" s="1">
        <f>R282*(1+$R$19)</f>
        <v>2856.9868347331744</v>
      </c>
      <c r="T294" s="2">
        <f>(T293+R294)*(1+$T$19)</f>
        <v>1447251.8257969988</v>
      </c>
    </row>
    <row r="295" spans="17:20" x14ac:dyDescent="0.25">
      <c r="Q295" s="1">
        <v>272</v>
      </c>
      <c r="R295" s="1">
        <f>R283*(1+$R$19)</f>
        <v>2856.9868347331744</v>
      </c>
      <c r="T295" s="2">
        <f>(T294+R295)*(1+$T$19)</f>
        <v>1459776.2047159434</v>
      </c>
    </row>
    <row r="296" spans="17:20" x14ac:dyDescent="0.25">
      <c r="Q296" s="1">
        <v>273</v>
      </c>
      <c r="R296" s="1">
        <f>R284*(1+$R$19)</f>
        <v>2856.9868347331744</v>
      </c>
      <c r="T296" s="2">
        <f>(T295+R296)*(1+$T$19)</f>
        <v>1472384.0794943478</v>
      </c>
    </row>
    <row r="297" spans="17:20" x14ac:dyDescent="0.25">
      <c r="Q297" s="1">
        <v>274</v>
      </c>
      <c r="R297" s="1">
        <f>R285*(1+$R$19)</f>
        <v>2856.9868347331744</v>
      </c>
      <c r="T297" s="2">
        <f>(T296+R297)*(1+$T$19)</f>
        <v>1485076.0067712748</v>
      </c>
    </row>
    <row r="298" spans="17:20" x14ac:dyDescent="0.25">
      <c r="Q298" s="1">
        <v>275</v>
      </c>
      <c r="R298" s="1">
        <f>R286*(1+$R$19)</f>
        <v>2856.9868347331744</v>
      </c>
      <c r="T298" s="2">
        <f>(T297+R298)*(1+$T$19)</f>
        <v>1497852.5468967147</v>
      </c>
    </row>
    <row r="299" spans="17:20" x14ac:dyDescent="0.25">
      <c r="Q299" s="1">
        <v>276</v>
      </c>
      <c r="R299" s="1">
        <f>R287*(1+$R$19)</f>
        <v>2856.9868347331744</v>
      </c>
      <c r="T299" s="2">
        <f>(T298+R299)*(1+$T$19)</f>
        <v>1510714.2639563242</v>
      </c>
    </row>
    <row r="300" spans="17:20" x14ac:dyDescent="0.25">
      <c r="Q300" s="1">
        <v>277</v>
      </c>
      <c r="R300" s="1">
        <f>R288*(1+$R$19)</f>
        <v>2942.6964397751699</v>
      </c>
      <c r="T300" s="2">
        <f>(T299+R300)*(1+$T$19)</f>
        <v>1523748.00679874</v>
      </c>
    </row>
    <row r="301" spans="17:20" x14ac:dyDescent="0.25">
      <c r="Q301" s="1">
        <v>278</v>
      </c>
      <c r="R301" s="1">
        <f>R289*(1+$R$19)</f>
        <v>2942.6964397751699</v>
      </c>
      <c r="T301" s="2">
        <f>(T300+R301)*(1+$T$19)</f>
        <v>1536868.6412601052</v>
      </c>
    </row>
    <row r="302" spans="17:20" x14ac:dyDescent="0.25">
      <c r="Q302" s="1">
        <v>279</v>
      </c>
      <c r="R302" s="1">
        <f>R290*(1+$R$19)</f>
        <v>2942.6964397751699</v>
      </c>
      <c r="T302" s="2">
        <f>(T301+R302)*(1+$T$19)</f>
        <v>1550076.7466178795</v>
      </c>
    </row>
    <row r="303" spans="17:20" x14ac:dyDescent="0.25">
      <c r="Q303" s="1">
        <v>280</v>
      </c>
      <c r="R303" s="1">
        <f>R291*(1+$R$19)</f>
        <v>2942.6964397751699</v>
      </c>
      <c r="T303" s="2">
        <f>(T302+R303)*(1+$T$19)</f>
        <v>1563372.9060113723</v>
      </c>
    </row>
    <row r="304" spans="17:20" x14ac:dyDescent="0.25">
      <c r="Q304" s="1">
        <v>281</v>
      </c>
      <c r="R304" s="1">
        <f>R292*(1+$R$19)</f>
        <v>2942.6964397751699</v>
      </c>
      <c r="T304" s="2">
        <f>(T303+R304)*(1+$T$19)</f>
        <v>1576757.7064674883</v>
      </c>
    </row>
    <row r="305" spans="17:20" x14ac:dyDescent="0.25">
      <c r="Q305" s="1">
        <v>282</v>
      </c>
      <c r="R305" s="1">
        <f>R293*(1+$R$19)</f>
        <v>2942.6964397751699</v>
      </c>
      <c r="T305" s="2">
        <f>(T304+R305)*(1+$T$19)</f>
        <v>1590231.7389266451</v>
      </c>
    </row>
    <row r="306" spans="17:20" x14ac:dyDescent="0.25">
      <c r="Q306" s="1">
        <v>283</v>
      </c>
      <c r="R306" s="1">
        <f>R294*(1+$R$19)</f>
        <v>2942.6964397751699</v>
      </c>
      <c r="T306" s="2">
        <f>(T305+R306)*(1+$T$19)</f>
        <v>1603795.598268863</v>
      </c>
    </row>
    <row r="307" spans="17:20" x14ac:dyDescent="0.25">
      <c r="Q307" s="1">
        <v>284</v>
      </c>
      <c r="R307" s="1">
        <f>R295*(1+$R$19)</f>
        <v>2942.6964397751699</v>
      </c>
      <c r="T307" s="2">
        <f>(T306+R307)*(1+$T$19)</f>
        <v>1617449.883340029</v>
      </c>
    </row>
    <row r="308" spans="17:20" x14ac:dyDescent="0.25">
      <c r="Q308" s="1">
        <v>285</v>
      </c>
      <c r="R308" s="1">
        <f>R296*(1+$R$19)</f>
        <v>2942.6964397751699</v>
      </c>
      <c r="T308" s="2">
        <f>(T307+R308)*(1+$T$19)</f>
        <v>1631195.1969783362</v>
      </c>
    </row>
    <row r="309" spans="17:20" x14ac:dyDescent="0.25">
      <c r="Q309" s="1">
        <v>286</v>
      </c>
      <c r="R309" s="1">
        <f>R297*(1+$R$19)</f>
        <v>2942.6964397751699</v>
      </c>
      <c r="T309" s="2">
        <f>(T308+R309)*(1+$T$19)</f>
        <v>1645032.1460408987</v>
      </c>
    </row>
    <row r="310" spans="17:20" x14ac:dyDescent="0.25">
      <c r="Q310" s="1">
        <v>287</v>
      </c>
      <c r="R310" s="1">
        <f>R298*(1+$R$19)</f>
        <v>2942.6964397751699</v>
      </c>
      <c r="T310" s="2">
        <f>(T309+R310)*(1+$T$19)</f>
        <v>1658961.3414305449</v>
      </c>
    </row>
    <row r="311" spans="17:20" x14ac:dyDescent="0.25">
      <c r="Q311" s="1">
        <v>288</v>
      </c>
      <c r="R311" s="1">
        <f>R299*(1+$R$19)</f>
        <v>2942.6964397751699</v>
      </c>
      <c r="T311" s="2">
        <f>(T310+R311)*(1+$T$19)</f>
        <v>1672983.3981227886</v>
      </c>
    </row>
    <row r="312" spans="17:20" x14ac:dyDescent="0.25">
      <c r="Q312" s="1">
        <v>289</v>
      </c>
      <c r="R312" s="1">
        <f>R300*(1+$R$19)</f>
        <v>3030.9773329684249</v>
      </c>
      <c r="T312" s="2">
        <f>(T311+R312)*(1+$T$19)</f>
        <v>1687187.804625462</v>
      </c>
    </row>
    <row r="313" spans="17:20" x14ac:dyDescent="0.25">
      <c r="Q313" s="1">
        <v>290</v>
      </c>
      <c r="R313" s="1">
        <f>R301*(1+$R$19)</f>
        <v>3030.9773329684249</v>
      </c>
      <c r="T313" s="2">
        <f>(T312+R313)*(1+$T$19)</f>
        <v>1701486.9071714866</v>
      </c>
    </row>
    <row r="314" spans="17:20" x14ac:dyDescent="0.25">
      <c r="Q314" s="1">
        <v>291</v>
      </c>
      <c r="R314" s="1">
        <f>R302*(1+$R$19)</f>
        <v>3030.9773329684249</v>
      </c>
      <c r="T314" s="2">
        <f>(T313+R314)*(1+$T$19)</f>
        <v>1715881.337067818</v>
      </c>
    </row>
    <row r="315" spans="17:20" x14ac:dyDescent="0.25">
      <c r="Q315" s="1">
        <v>292</v>
      </c>
      <c r="R315" s="1">
        <f>R303*(1+$R$19)</f>
        <v>3030.9773329684249</v>
      </c>
      <c r="T315" s="2">
        <f>(T314+R315)*(1+$T$19)</f>
        <v>1730371.7298301249</v>
      </c>
    </row>
    <row r="316" spans="17:20" x14ac:dyDescent="0.25">
      <c r="Q316" s="1">
        <v>293</v>
      </c>
      <c r="R316" s="1">
        <f>R304*(1+$R$19)</f>
        <v>3030.9773329684249</v>
      </c>
      <c r="T316" s="2">
        <f>(T315+R316)*(1+$T$19)</f>
        <v>1744958.7252108471</v>
      </c>
    </row>
    <row r="317" spans="17:20" x14ac:dyDescent="0.25">
      <c r="Q317" s="1">
        <v>294</v>
      </c>
      <c r="R317" s="1">
        <f>R305*(1+$R$19)</f>
        <v>3030.9773329684249</v>
      </c>
      <c r="T317" s="2">
        <f>(T316+R317)*(1+$T$19)</f>
        <v>1759642.967227441</v>
      </c>
    </row>
    <row r="318" spans="17:20" x14ac:dyDescent="0.25">
      <c r="Q318" s="1">
        <v>295</v>
      </c>
      <c r="R318" s="1">
        <f>R306*(1+$R$19)</f>
        <v>3030.9773329684249</v>
      </c>
      <c r="T318" s="2">
        <f>(T317+R318)*(1+$T$19)</f>
        <v>1774425.1041908122</v>
      </c>
    </row>
    <row r="319" spans="17:20" x14ac:dyDescent="0.25">
      <c r="Q319" s="1">
        <v>296</v>
      </c>
      <c r="R319" s="1">
        <f>R307*(1+$R$19)</f>
        <v>3030.9773329684249</v>
      </c>
      <c r="T319" s="2">
        <f>(T318+R319)*(1+$T$19)</f>
        <v>1789305.7887339392</v>
      </c>
    </row>
    <row r="320" spans="17:20" x14ac:dyDescent="0.25">
      <c r="Q320" s="1">
        <v>297</v>
      </c>
      <c r="R320" s="1">
        <f>R308*(1+$R$19)</f>
        <v>3030.9773329684249</v>
      </c>
      <c r="T320" s="2">
        <f>(T319+R320)*(1+$T$19)</f>
        <v>1804285.6778406869</v>
      </c>
    </row>
    <row r="321" spans="17:20" x14ac:dyDescent="0.25">
      <c r="Q321" s="1">
        <v>298</v>
      </c>
      <c r="R321" s="1">
        <f>R309*(1+$R$19)</f>
        <v>3030.9773329684249</v>
      </c>
      <c r="T321" s="2">
        <f>(T320+R321)*(1+$T$19)</f>
        <v>1819365.432874813</v>
      </c>
    </row>
    <row r="322" spans="17:20" x14ac:dyDescent="0.25">
      <c r="Q322" s="1">
        <v>299</v>
      </c>
      <c r="R322" s="1">
        <f>R310*(1+$R$19)</f>
        <v>3030.9773329684249</v>
      </c>
      <c r="T322" s="2">
        <f>(T321+R322)*(1+$T$19)</f>
        <v>1834545.7196091665</v>
      </c>
    </row>
    <row r="323" spans="17:20" x14ac:dyDescent="0.25">
      <c r="Q323" s="1">
        <v>300</v>
      </c>
      <c r="R323" s="1">
        <f>R311*(1+$R$19)</f>
        <v>3030.9773329684249</v>
      </c>
      <c r="T323" s="2">
        <f>(T322+R323)*(1+$T$19)</f>
        <v>1849827.2082550824</v>
      </c>
    </row>
    <row r="324" spans="17:20" x14ac:dyDescent="0.25">
      <c r="Q324" s="1">
        <v>301</v>
      </c>
      <c r="R324" s="1">
        <f>R312*(1+$R$19)</f>
        <v>3121.9066529574775</v>
      </c>
      <c r="T324" s="2">
        <f>(T323+R324)*(1+$T$19)</f>
        <v>1865302.1090074265</v>
      </c>
    </row>
    <row r="325" spans="17:20" x14ac:dyDescent="0.25">
      <c r="Q325" s="1">
        <v>302</v>
      </c>
      <c r="R325" s="1">
        <f>R313*(1+$R$19)</f>
        <v>3121.9066529574775</v>
      </c>
      <c r="T325" s="2">
        <f>(T324+R325)*(1+$T$19)</f>
        <v>1880880.1757647863</v>
      </c>
    </row>
    <row r="326" spans="17:20" x14ac:dyDescent="0.25">
      <c r="Q326" s="1">
        <v>303</v>
      </c>
      <c r="R326" s="1">
        <f>R314*(1+$R$19)</f>
        <v>3121.9066529574775</v>
      </c>
      <c r="T326" s="2">
        <f>(T325+R326)*(1+$T$19)</f>
        <v>1896562.0963005286</v>
      </c>
    </row>
    <row r="327" spans="17:20" x14ac:dyDescent="0.25">
      <c r="Q327" s="1">
        <v>304</v>
      </c>
      <c r="R327" s="1">
        <f>R315*(1+$R$19)</f>
        <v>3121.9066529574775</v>
      </c>
      <c r="T327" s="2">
        <f>(T326+R327)*(1+$T$19)</f>
        <v>1912348.5629731759</v>
      </c>
    </row>
    <row r="328" spans="17:20" x14ac:dyDescent="0.25">
      <c r="Q328" s="1">
        <v>305</v>
      </c>
      <c r="R328" s="1">
        <f>R316*(1+$R$19)</f>
        <v>3121.9066529574775</v>
      </c>
      <c r="T328" s="2">
        <f>(T327+R328)*(1+$T$19)</f>
        <v>1928240.272756974</v>
      </c>
    </row>
    <row r="329" spans="17:20" x14ac:dyDescent="0.25">
      <c r="Q329" s="1">
        <v>306</v>
      </c>
      <c r="R329" s="1">
        <f>R317*(1+$R$19)</f>
        <v>3121.9066529574775</v>
      </c>
      <c r="T329" s="2">
        <f>(T328+R329)*(1+$T$19)</f>
        <v>1944237.9272726642</v>
      </c>
    </row>
    <row r="330" spans="17:20" x14ac:dyDescent="0.25">
      <c r="Q330" s="1">
        <v>307</v>
      </c>
      <c r="R330" s="1">
        <f>R318*(1+$R$19)</f>
        <v>3121.9066529574775</v>
      </c>
      <c r="T330" s="2">
        <f>(T329+R330)*(1+$T$19)</f>
        <v>1960342.2328184589</v>
      </c>
    </row>
    <row r="331" spans="17:20" x14ac:dyDescent="0.25">
      <c r="Q331" s="1">
        <v>308</v>
      </c>
      <c r="R331" s="1">
        <f>R319*(1+$R$19)</f>
        <v>3121.9066529574775</v>
      </c>
      <c r="T331" s="2">
        <f>(T330+R331)*(1+$T$19)</f>
        <v>1976553.9004012258</v>
      </c>
    </row>
    <row r="332" spans="17:20" x14ac:dyDescent="0.25">
      <c r="Q332" s="1">
        <v>309</v>
      </c>
      <c r="R332" s="1">
        <f>R320*(1+$R$19)</f>
        <v>3121.9066529574775</v>
      </c>
      <c r="T332" s="2">
        <f>(T331+R332)*(1+$T$19)</f>
        <v>1992873.6457678776</v>
      </c>
    </row>
    <row r="333" spans="17:20" x14ac:dyDescent="0.25">
      <c r="Q333" s="1">
        <v>310</v>
      </c>
      <c r="R333" s="1">
        <f>R321*(1+$R$19)</f>
        <v>3121.9066529574775</v>
      </c>
      <c r="T333" s="2">
        <f>(T332+R333)*(1+$T$19)</f>
        <v>2009302.1894369738</v>
      </c>
    </row>
    <row r="334" spans="17:20" x14ac:dyDescent="0.25">
      <c r="Q334" s="1">
        <v>311</v>
      </c>
      <c r="R334" s="1">
        <f>R322*(1+$R$19)</f>
        <v>3121.9066529574775</v>
      </c>
      <c r="T334" s="2">
        <f>(T333+R334)*(1+$T$19)</f>
        <v>2025840.2567305306</v>
      </c>
    </row>
    <row r="335" spans="17:20" x14ac:dyDescent="0.25">
      <c r="Q335" s="1">
        <v>312</v>
      </c>
      <c r="R335" s="1">
        <f>R323*(1+$R$19)</f>
        <v>3121.9066529574775</v>
      </c>
      <c r="T335" s="2">
        <f>(T334+R335)*(1+$T$19)</f>
        <v>2042488.5778060446</v>
      </c>
    </row>
    <row r="336" spans="17:20" x14ac:dyDescent="0.25">
      <c r="Q336" s="1">
        <v>313</v>
      </c>
      <c r="R336" s="1">
        <f>R324*(1+$R$19)</f>
        <v>3215.5638525462018</v>
      </c>
      <c r="T336" s="2">
        <f>(T335+R336)*(1+$T$19)</f>
        <v>2059342.1692696479</v>
      </c>
    </row>
    <row r="337" spans="17:20" x14ac:dyDescent="0.25">
      <c r="Q337" s="1">
        <v>314</v>
      </c>
      <c r="R337" s="1">
        <f>R325*(1+$R$19)</f>
        <v>3215.5638525462018</v>
      </c>
      <c r="T337" s="2">
        <f>(T336+R337)*(1+$T$19)</f>
        <v>2076308.1180096753</v>
      </c>
    </row>
    <row r="338" spans="17:20" x14ac:dyDescent="0.25">
      <c r="Q338" s="1">
        <v>315</v>
      </c>
      <c r="R338" s="1">
        <f>R326*(1+$R$19)</f>
        <v>3215.5638525462018</v>
      </c>
      <c r="T338" s="2">
        <f>(T337+R338)*(1+$T$19)</f>
        <v>2093387.1730746361</v>
      </c>
    </row>
    <row r="339" spans="17:20" x14ac:dyDescent="0.25">
      <c r="Q339" s="1">
        <v>316</v>
      </c>
      <c r="R339" s="1">
        <f>R327*(1+$R$19)</f>
        <v>3215.5638525462018</v>
      </c>
      <c r="T339" s="2">
        <f>(T338+R339)*(1+$T$19)</f>
        <v>2110580.0885066967</v>
      </c>
    </row>
    <row r="340" spans="17:20" x14ac:dyDescent="0.25">
      <c r="Q340" s="1">
        <v>317</v>
      </c>
      <c r="R340" s="1">
        <f>R328*(1+$R$19)</f>
        <v>3215.5638525462018</v>
      </c>
      <c r="T340" s="2">
        <f>(T339+R340)*(1+$T$19)</f>
        <v>2127887.6233749711</v>
      </c>
    </row>
    <row r="341" spans="17:20" x14ac:dyDescent="0.25">
      <c r="Q341" s="1">
        <v>318</v>
      </c>
      <c r="R341" s="1">
        <f>R329*(1+$R$19)</f>
        <v>3215.5638525462018</v>
      </c>
      <c r="T341" s="2">
        <f>(T340+R341)*(1+$T$19)</f>
        <v>2145310.5418090341</v>
      </c>
    </row>
    <row r="342" spans="17:20" x14ac:dyDescent="0.25">
      <c r="Q342" s="1">
        <v>319</v>
      </c>
      <c r="R342" s="1">
        <f>R330*(1+$R$19)</f>
        <v>3215.5638525462018</v>
      </c>
      <c r="T342" s="2">
        <f>(T341+R342)*(1+$T$19)</f>
        <v>2162849.6130326572</v>
      </c>
    </row>
    <row r="343" spans="17:20" x14ac:dyDescent="0.25">
      <c r="Q343" s="1">
        <v>320</v>
      </c>
      <c r="R343" s="1">
        <f>R331*(1+$R$19)</f>
        <v>3215.5638525462018</v>
      </c>
      <c r="T343" s="2">
        <f>(T342+R343)*(1+$T$19)</f>
        <v>2180505.6113977712</v>
      </c>
    </row>
    <row r="344" spans="17:20" x14ac:dyDescent="0.25">
      <c r="Q344" s="1">
        <v>321</v>
      </c>
      <c r="R344" s="1">
        <f>R332*(1+$R$19)</f>
        <v>3215.5638525462018</v>
      </c>
      <c r="T344" s="2">
        <f>(T343+R344)*(1+$T$19)</f>
        <v>2198279.3164186529</v>
      </c>
    </row>
    <row r="345" spans="17:20" x14ac:dyDescent="0.25">
      <c r="Q345" s="1">
        <v>322</v>
      </c>
      <c r="R345" s="1">
        <f>R333*(1+$R$19)</f>
        <v>3215.5638525462018</v>
      </c>
      <c r="T345" s="2">
        <f>(T344+R345)*(1+$T$19)</f>
        <v>2216171.5128063401</v>
      </c>
    </row>
    <row r="346" spans="17:20" x14ac:dyDescent="0.25">
      <c r="Q346" s="1">
        <v>323</v>
      </c>
      <c r="R346" s="1">
        <f>R334*(1+$R$19)</f>
        <v>3215.5638525462018</v>
      </c>
      <c r="T346" s="2">
        <f>(T345+R346)*(1+$T$19)</f>
        <v>2234182.990503279</v>
      </c>
    </row>
    <row r="347" spans="17:20" x14ac:dyDescent="0.25">
      <c r="Q347" s="1">
        <v>324</v>
      </c>
      <c r="R347" s="1">
        <f>R335*(1+$R$19)</f>
        <v>3215.5638525462018</v>
      </c>
      <c r="T347" s="2">
        <f>(T346+R347)*(1+$T$19)</f>
        <v>2252314.5447181971</v>
      </c>
    </row>
    <row r="348" spans="17:20" x14ac:dyDescent="0.25">
      <c r="Q348" s="1">
        <v>325</v>
      </c>
      <c r="R348" s="1">
        <f>R336*(1+$R$19)</f>
        <v>3312.0307681225881</v>
      </c>
      <c r="T348" s="2">
        <f>(T347+R348)*(1+$T$19)</f>
        <v>2270664.0859895614</v>
      </c>
    </row>
    <row r="349" spans="17:20" x14ac:dyDescent="0.25">
      <c r="Q349" s="1">
        <v>326</v>
      </c>
      <c r="R349" s="1">
        <f>R337*(1+$R$19)</f>
        <v>3312.0307681225881</v>
      </c>
      <c r="T349" s="2">
        <f>(T348+R349)*(1+$T$19)</f>
        <v>2289135.9575360683</v>
      </c>
    </row>
    <row r="350" spans="17:20" x14ac:dyDescent="0.25">
      <c r="Q350" s="1">
        <v>327</v>
      </c>
      <c r="R350" s="1">
        <f>R338*(1+$R$19)</f>
        <v>3312.0307681225881</v>
      </c>
      <c r="T350" s="2">
        <f>(T349+R350)*(1+$T$19)</f>
        <v>2307730.9748928854</v>
      </c>
    </row>
    <row r="351" spans="17:20" x14ac:dyDescent="0.25">
      <c r="Q351" s="1">
        <v>328</v>
      </c>
      <c r="R351" s="1">
        <f>R339*(1+$R$19)</f>
        <v>3312.0307681225881</v>
      </c>
      <c r="T351" s="2">
        <f>(T350+R351)*(1+$T$19)</f>
        <v>2326449.9590320811</v>
      </c>
    </row>
    <row r="352" spans="17:20" x14ac:dyDescent="0.25">
      <c r="Q352" s="1">
        <v>329</v>
      </c>
      <c r="R352" s="1">
        <f>R340*(1+$R$19)</f>
        <v>3312.0307681225881</v>
      </c>
      <c r="T352" s="2">
        <f>(T351+R352)*(1+$T$19)</f>
        <v>2345293.7363988715</v>
      </c>
    </row>
    <row r="353" spans="17:20" x14ac:dyDescent="0.25">
      <c r="Q353" s="1">
        <v>330</v>
      </c>
      <c r="R353" s="1">
        <f>R341*(1+$R$19)</f>
        <v>3312.0307681225881</v>
      </c>
      <c r="T353" s="2">
        <f>(T352+R353)*(1+$T$19)</f>
        <v>2364263.1389481071</v>
      </c>
    </row>
    <row r="354" spans="17:20" x14ac:dyDescent="0.25">
      <c r="Q354" s="1">
        <v>331</v>
      </c>
      <c r="R354" s="1">
        <f>R342*(1+$R$19)</f>
        <v>3312.0307681225881</v>
      </c>
      <c r="T354" s="2">
        <f>(T353+R354)*(1+$T$19)</f>
        <v>2383359.0041810046</v>
      </c>
    </row>
    <row r="355" spans="17:20" x14ac:dyDescent="0.25">
      <c r="Q355" s="1">
        <v>332</v>
      </c>
      <c r="R355" s="1">
        <f>R343*(1+$R$19)</f>
        <v>3312.0307681225881</v>
      </c>
      <c r="T355" s="2">
        <f>(T354+R355)*(1+$T$19)</f>
        <v>2402582.1751821213</v>
      </c>
    </row>
    <row r="356" spans="17:20" x14ac:dyDescent="0.25">
      <c r="Q356" s="1">
        <v>333</v>
      </c>
      <c r="R356" s="1">
        <f>R344*(1+$R$19)</f>
        <v>3312.0307681225881</v>
      </c>
      <c r="T356" s="2">
        <f>(T355+R356)*(1+$T$19)</f>
        <v>2421933.5006565787</v>
      </c>
    </row>
    <row r="357" spans="17:20" x14ac:dyDescent="0.25">
      <c r="Q357" s="1">
        <v>334</v>
      </c>
      <c r="R357" s="1">
        <f>R345*(1+$R$19)</f>
        <v>3312.0307681225881</v>
      </c>
      <c r="T357" s="2">
        <f>(T356+R357)*(1+$T$19)</f>
        <v>2441413.8349675322</v>
      </c>
    </row>
    <row r="358" spans="17:20" x14ac:dyDescent="0.25">
      <c r="Q358" s="1">
        <v>335</v>
      </c>
      <c r="R358" s="1">
        <f>R346*(1+$R$19)</f>
        <v>3312.0307681225881</v>
      </c>
      <c r="T358" s="2">
        <f>(T357+R358)*(1+$T$19)</f>
        <v>2461024.0381738921</v>
      </c>
    </row>
    <row r="359" spans="17:20" x14ac:dyDescent="0.25">
      <c r="Q359" s="1">
        <v>336</v>
      </c>
      <c r="R359" s="1">
        <f>R347*(1+$R$19)</f>
        <v>3312.0307681225881</v>
      </c>
      <c r="T359" s="2">
        <f>(T358+R359)*(1+$T$19)</f>
        <v>2480764.9760682946</v>
      </c>
    </row>
    <row r="360" spans="17:20" x14ac:dyDescent="0.25">
      <c r="Q360" s="1">
        <v>337</v>
      </c>
      <c r="R360" s="1">
        <f>R348*(1+$R$19)</f>
        <v>3411.3916911662659</v>
      </c>
      <c r="T360" s="2">
        <f>(T359+R360)*(1+$T$19)</f>
        <v>2500737.5435445239</v>
      </c>
    </row>
    <row r="361" spans="17:20" x14ac:dyDescent="0.25">
      <c r="Q361" s="1">
        <v>338</v>
      </c>
      <c r="R361" s="1">
        <f>R349*(1+$R$19)</f>
        <v>3411.3916911662659</v>
      </c>
      <c r="T361" s="2">
        <f>(T360+R361)*(1+$T$19)</f>
        <v>2520843.2614705949</v>
      </c>
    </row>
    <row r="362" spans="17:20" x14ac:dyDescent="0.25">
      <c r="Q362" s="1">
        <v>339</v>
      </c>
      <c r="R362" s="1">
        <f>R350*(1+$R$19)</f>
        <v>3411.3916911662659</v>
      </c>
      <c r="T362" s="2">
        <f>(T361+R362)*(1+$T$19)</f>
        <v>2541083.017516173</v>
      </c>
    </row>
    <row r="363" spans="17:20" x14ac:dyDescent="0.25">
      <c r="Q363" s="1">
        <v>340</v>
      </c>
      <c r="R363" s="1">
        <f>R351*(1+$R$19)</f>
        <v>3411.3916911662659</v>
      </c>
      <c r="T363" s="2">
        <f>(T362+R363)*(1+$T$19)</f>
        <v>2561457.7052687216</v>
      </c>
    </row>
    <row r="364" spans="17:20" x14ac:dyDescent="0.25">
      <c r="Q364" s="1">
        <v>341</v>
      </c>
      <c r="R364" s="1">
        <f>R352*(1+$R$19)</f>
        <v>3411.3916911662659</v>
      </c>
      <c r="T364" s="2">
        <f>(T363+R364)*(1+$T$19)</f>
        <v>2581968.2242729538</v>
      </c>
    </row>
    <row r="365" spans="17:20" x14ac:dyDescent="0.25">
      <c r="Q365" s="1">
        <v>342</v>
      </c>
      <c r="R365" s="1">
        <f>R353*(1+$R$19)</f>
        <v>3411.3916911662659</v>
      </c>
      <c r="T365" s="2">
        <f>(T364+R365)*(1+$T$19)</f>
        <v>2602615.4800705477</v>
      </c>
    </row>
    <row r="366" spans="17:20" x14ac:dyDescent="0.25">
      <c r="Q366" s="1">
        <v>343</v>
      </c>
      <c r="R366" s="1">
        <f>R354*(1+$R$19)</f>
        <v>3411.3916911662659</v>
      </c>
      <c r="T366" s="2">
        <f>(T365+R366)*(1+$T$19)</f>
        <v>2623400.3842401253</v>
      </c>
    </row>
    <row r="367" spans="17:20" x14ac:dyDescent="0.25">
      <c r="Q367" s="1">
        <v>344</v>
      </c>
      <c r="R367" s="1">
        <f>R355*(1+$R$19)</f>
        <v>3411.3916911662659</v>
      </c>
      <c r="T367" s="2">
        <f>(T366+R367)*(1+$T$19)</f>
        <v>2644323.8544375002</v>
      </c>
    </row>
    <row r="368" spans="17:20" x14ac:dyDescent="0.25">
      <c r="Q368" s="1">
        <v>345</v>
      </c>
      <c r="R368" s="1">
        <f>R356*(1+$R$19)</f>
        <v>3411.3916911662659</v>
      </c>
      <c r="T368" s="2">
        <f>(T367+R368)*(1+$T$19)</f>
        <v>2665386.8144361908</v>
      </c>
    </row>
    <row r="369" spans="17:20" x14ac:dyDescent="0.25">
      <c r="Q369" s="1">
        <v>346</v>
      </c>
      <c r="R369" s="1">
        <f>R357*(1+$R$19)</f>
        <v>3411.3916911662659</v>
      </c>
      <c r="T369" s="2">
        <f>(T368+R369)*(1+$T$19)</f>
        <v>2686590.1941682058</v>
      </c>
    </row>
    <row r="370" spans="17:20" x14ac:dyDescent="0.25">
      <c r="Q370" s="1">
        <v>347</v>
      </c>
      <c r="R370" s="1">
        <f>R358*(1+$R$19)</f>
        <v>3411.3916911662659</v>
      </c>
      <c r="T370" s="2">
        <f>(T369+R370)*(1+$T$19)</f>
        <v>2707934.9297651011</v>
      </c>
    </row>
    <row r="371" spans="17:20" x14ac:dyDescent="0.25">
      <c r="Q371" s="1">
        <v>348</v>
      </c>
      <c r="R371" s="1">
        <f>R359*(1+$R$19)</f>
        <v>3411.3916911662659</v>
      </c>
      <c r="T371" s="2">
        <f>(T370+R371)*(1+$T$19)</f>
        <v>2729421.9635993093</v>
      </c>
    </row>
    <row r="372" spans="17:20" x14ac:dyDescent="0.25">
      <c r="Q372" s="1">
        <v>349</v>
      </c>
      <c r="R372" s="1">
        <f>R360*(1+$R$19)</f>
        <v>3513.7334419012541</v>
      </c>
      <c r="T372" s="2">
        <f>(T371+R372)*(1+$T$19)</f>
        <v>2751155.2683548187</v>
      </c>
    </row>
    <row r="373" spans="17:20" x14ac:dyDescent="0.25">
      <c r="Q373" s="1">
        <v>350</v>
      </c>
      <c r="R373" s="1">
        <f>R361*(1+$R$19)</f>
        <v>3513.7334419012541</v>
      </c>
      <c r="T373" s="2">
        <f>(T372+R373)*(1+$T$19)</f>
        <v>2773033.4618086983</v>
      </c>
    </row>
    <row r="374" spans="17:20" x14ac:dyDescent="0.25">
      <c r="Q374" s="1">
        <v>351</v>
      </c>
      <c r="R374" s="1">
        <f>R362*(1+$R$19)</f>
        <v>3513.7334419012541</v>
      </c>
      <c r="T374" s="2">
        <f>(T373+R374)*(1+$T$19)</f>
        <v>2795057.5098856036</v>
      </c>
    </row>
    <row r="375" spans="17:20" x14ac:dyDescent="0.25">
      <c r="Q375" s="1">
        <v>352</v>
      </c>
      <c r="R375" s="1">
        <f>R363*(1+$R$19)</f>
        <v>3513.7334419012541</v>
      </c>
      <c r="T375" s="2">
        <f>(T374+R375)*(1+$T$19)</f>
        <v>2817228.3849496883</v>
      </c>
    </row>
    <row r="376" spans="17:20" x14ac:dyDescent="0.25">
      <c r="Q376" s="1">
        <v>353</v>
      </c>
      <c r="R376" s="1">
        <f>R364*(1+$R$19)</f>
        <v>3513.7334419012541</v>
      </c>
      <c r="T376" s="2">
        <f>(T375+R376)*(1+$T$19)</f>
        <v>2839547.0658475333</v>
      </c>
    </row>
    <row r="377" spans="17:20" x14ac:dyDescent="0.25">
      <c r="Q377" s="1">
        <v>354</v>
      </c>
      <c r="R377" s="1">
        <f>R365*(1+$R$19)</f>
        <v>3513.7334419012541</v>
      </c>
      <c r="T377" s="2">
        <f>(T376+R377)*(1+$T$19)</f>
        <v>2862014.5379513642</v>
      </c>
    </row>
    <row r="378" spans="17:20" x14ac:dyDescent="0.25">
      <c r="Q378" s="1">
        <v>355</v>
      </c>
      <c r="R378" s="1">
        <f>R366*(1+$R$19)</f>
        <v>3513.7334419012541</v>
      </c>
      <c r="T378" s="2">
        <f>(T377+R378)*(1+$T$19)</f>
        <v>2884631.7932025539</v>
      </c>
    </row>
    <row r="379" spans="17:20" x14ac:dyDescent="0.25">
      <c r="Q379" s="1">
        <v>356</v>
      </c>
      <c r="R379" s="1">
        <f>R367*(1+$R$19)</f>
        <v>3513.7334419012541</v>
      </c>
      <c r="T379" s="2">
        <f>(T378+R379)*(1+$T$19)</f>
        <v>2907399.8301554183</v>
      </c>
    </row>
    <row r="380" spans="17:20" x14ac:dyDescent="0.25">
      <c r="Q380" s="1">
        <v>357</v>
      </c>
      <c r="R380" s="1">
        <f>R368*(1+$R$19)</f>
        <v>3513.7334419012541</v>
      </c>
      <c r="T380" s="2">
        <f>(T379+R380)*(1+$T$19)</f>
        <v>2930319.6540213018</v>
      </c>
    </row>
    <row r="381" spans="17:20" x14ac:dyDescent="0.25">
      <c r="Q381" s="1">
        <v>358</v>
      </c>
      <c r="R381" s="1">
        <f>R369*(1+$R$19)</f>
        <v>3513.7334419012541</v>
      </c>
      <c r="T381" s="2">
        <f>(T380+R381)*(1+$T$19)</f>
        <v>2953392.2767129578</v>
      </c>
    </row>
    <row r="382" spans="17:20" x14ac:dyDescent="0.25">
      <c r="Q382" s="1">
        <v>359</v>
      </c>
      <c r="R382" s="1">
        <f>R370*(1+$R$19)</f>
        <v>3513.7334419012541</v>
      </c>
      <c r="T382" s="2">
        <f>(T381+R382)*(1+$T$19)</f>
        <v>2976618.7168892245</v>
      </c>
    </row>
    <row r="383" spans="17:20" x14ac:dyDescent="0.25">
      <c r="Q383" s="1">
        <v>360</v>
      </c>
      <c r="R383" s="1">
        <f>R371*(1+$R$19)</f>
        <v>3513.7334419012541</v>
      </c>
      <c r="T383" s="2">
        <f>(T382+R383)*(1+$T$19)</f>
        <v>3000000</v>
      </c>
    </row>
    <row r="384" spans="17:20" x14ac:dyDescent="0.25">
      <c r="Q384" s="1">
        <v>361</v>
      </c>
      <c r="R384" s="1">
        <f>R372*(1+$R$19)</f>
        <v>3619.1454451582917</v>
      </c>
      <c r="T384" s="2">
        <f>(T383+R384)*(1+$T$19)</f>
        <v>3023643.2730814591</v>
      </c>
    </row>
    <row r="385" spans="17:20" x14ac:dyDescent="0.25">
      <c r="Q385" s="1">
        <v>362</v>
      </c>
      <c r="R385" s="1">
        <f>R373*(1+$R$19)</f>
        <v>3619.1454451582917</v>
      </c>
      <c r="T385" s="2">
        <f>(T384+R385)*(1+$T$19)</f>
        <v>3047444.1679834612</v>
      </c>
    </row>
    <row r="386" spans="17:20" x14ac:dyDescent="0.25">
      <c r="Q386" s="1">
        <v>363</v>
      </c>
      <c r="R386" s="1">
        <f>R374*(1+$R$19)</f>
        <v>3619.1454451582917</v>
      </c>
      <c r="T386" s="2">
        <f>(T385+R386)*(1+$T$19)</f>
        <v>3071403.7355181435</v>
      </c>
    </row>
    <row r="387" spans="17:20" x14ac:dyDescent="0.25">
      <c r="Q387" s="1">
        <v>364</v>
      </c>
      <c r="R387" s="1">
        <f>R375*(1+$R$19)</f>
        <v>3619.1454451582917</v>
      </c>
      <c r="T387" s="2">
        <f>(T386+R387)*(1+$T$19)</f>
        <v>3095523.033503057</v>
      </c>
    </row>
    <row r="388" spans="17:20" x14ac:dyDescent="0.25">
      <c r="Q388" s="1">
        <v>365</v>
      </c>
      <c r="R388" s="1">
        <f>R376*(1+$R$19)</f>
        <v>3619.1454451582917</v>
      </c>
      <c r="T388" s="2">
        <f>(T387+R388)*(1+$T$19)</f>
        <v>3119803.1268078699</v>
      </c>
    </row>
    <row r="389" spans="17:20" x14ac:dyDescent="0.25">
      <c r="Q389" s="1">
        <v>366</v>
      </c>
      <c r="R389" s="1">
        <f>R377*(1+$R$19)</f>
        <v>3619.1454451582917</v>
      </c>
      <c r="T389" s="2">
        <f>(T388+R389)*(1+$T$19)</f>
        <v>3144245.0874013812</v>
      </c>
    </row>
    <row r="390" spans="17:20" x14ac:dyDescent="0.25">
      <c r="Q390" s="1">
        <v>367</v>
      </c>
      <c r="R390" s="1">
        <f>R378*(1+$R$19)</f>
        <v>3619.1454451582917</v>
      </c>
      <c r="T390" s="2">
        <f>(T389+R390)*(1+$T$19)</f>
        <v>3168849.9943988496</v>
      </c>
    </row>
    <row r="391" spans="17:20" x14ac:dyDescent="0.25">
      <c r="Q391" s="1">
        <v>368</v>
      </c>
      <c r="R391" s="1">
        <f>R379*(1+$R$19)</f>
        <v>3619.1454451582917</v>
      </c>
      <c r="T391" s="2">
        <f>(T390+R391)*(1+$T$19)</f>
        <v>3193618.9341096343</v>
      </c>
    </row>
    <row r="392" spans="17:20" x14ac:dyDescent="0.25">
      <c r="Q392" s="1">
        <v>369</v>
      </c>
      <c r="R392" s="1">
        <f>R380*(1+$R$19)</f>
        <v>3619.1454451582917</v>
      </c>
      <c r="T392" s="2">
        <f>(T391+R392)*(1+$T$19)</f>
        <v>3218553.0000851573</v>
      </c>
    </row>
    <row r="393" spans="17:20" x14ac:dyDescent="0.25">
      <c r="Q393" s="1">
        <v>370</v>
      </c>
      <c r="R393" s="1">
        <f>R381*(1+$R$19)</f>
        <v>3619.1454451582917</v>
      </c>
      <c r="T393" s="2">
        <f>(T392+R393)*(1+$T$19)</f>
        <v>3243653.2931671841</v>
      </c>
    </row>
    <row r="394" spans="17:20" x14ac:dyDescent="0.25">
      <c r="Q394" s="1">
        <v>371</v>
      </c>
      <c r="R394" s="1">
        <f>R382*(1+$R$19)</f>
        <v>3619.1454451582917</v>
      </c>
      <c r="T394" s="2">
        <f>(T393+R394)*(1+$T$19)</f>
        <v>3268920.9215364242</v>
      </c>
    </row>
    <row r="395" spans="17:20" x14ac:dyDescent="0.25">
      <c r="Q395" s="1">
        <v>372</v>
      </c>
      <c r="R395" s="1">
        <f>R383*(1+$R$19)</f>
        <v>3619.1454451582917</v>
      </c>
      <c r="T395" s="2">
        <f>(T394+R395)*(1+$T$19)</f>
        <v>3294357.0007614596</v>
      </c>
    </row>
    <row r="396" spans="17:20" x14ac:dyDescent="0.25">
      <c r="Q396" s="1">
        <v>373</v>
      </c>
      <c r="R396" s="1">
        <f>R384*(1+$R$19)</f>
        <v>3727.7198085130408</v>
      </c>
      <c r="T396" s="2">
        <f>(T395+R396)*(1+$T$19)</f>
        <v>3320071.9520404385</v>
      </c>
    </row>
    <row r="397" spans="17:20" x14ac:dyDescent="0.25">
      <c r="Q397" s="1">
        <v>374</v>
      </c>
      <c r="R397" s="1">
        <f>R385*(1+$R$19)</f>
        <v>3727.7198085130408</v>
      </c>
      <c r="T397" s="2">
        <f>(T396+R397)*(1+$T$19)</f>
        <v>3345958.336327944</v>
      </c>
    </row>
    <row r="398" spans="17:20" x14ac:dyDescent="0.25">
      <c r="Q398" s="1">
        <v>375</v>
      </c>
      <c r="R398" s="1">
        <f>R386*(1+$R$19)</f>
        <v>3727.7198085130408</v>
      </c>
      <c r="T398" s="2">
        <f>(T397+R398)*(1+$T$19)</f>
        <v>3372017.2965106997</v>
      </c>
    </row>
    <row r="399" spans="17:20" x14ac:dyDescent="0.25">
      <c r="Q399" s="1">
        <v>376</v>
      </c>
      <c r="R399" s="1">
        <f>R387*(1+$R$19)</f>
        <v>3727.7198085130408</v>
      </c>
      <c r="T399" s="2">
        <f>(T398+R399)*(1+$T$19)</f>
        <v>3398249.9830946736</v>
      </c>
    </row>
    <row r="400" spans="17:20" x14ac:dyDescent="0.25">
      <c r="Q400" s="1">
        <v>377</v>
      </c>
      <c r="R400" s="1">
        <f>R388*(1+$R$19)</f>
        <v>3727.7198085130408</v>
      </c>
      <c r="T400" s="2">
        <f>(T399+R400)*(1+$T$19)</f>
        <v>3424657.5542558739</v>
      </c>
    </row>
    <row r="401" spans="17:20" x14ac:dyDescent="0.25">
      <c r="Q401" s="1">
        <v>378</v>
      </c>
      <c r="R401" s="1">
        <f>R389*(1+$R$19)</f>
        <v>3727.7198085130408</v>
      </c>
      <c r="T401" s="2">
        <f>(T400+R401)*(1+$T$19)</f>
        <v>3451241.1758914823</v>
      </c>
    </row>
    <row r="402" spans="17:20" x14ac:dyDescent="0.25">
      <c r="Q402" s="1">
        <v>379</v>
      </c>
      <c r="R402" s="1">
        <f>R390*(1+$R$19)</f>
        <v>3727.7198085130408</v>
      </c>
      <c r="T402" s="2">
        <f>(T401+R402)*(1+$T$19)</f>
        <v>3478002.0216713282</v>
      </c>
    </row>
    <row r="403" spans="17:20" x14ac:dyDescent="0.25">
      <c r="Q403" s="1">
        <v>380</v>
      </c>
      <c r="R403" s="1">
        <f>R391*(1+$R$19)</f>
        <v>3727.7198085130408</v>
      </c>
      <c r="T403" s="2">
        <f>(T402+R403)*(1+$T$19)</f>
        <v>3504941.2730897064</v>
      </c>
    </row>
    <row r="404" spans="17:20" x14ac:dyDescent="0.25">
      <c r="Q404" s="1">
        <v>381</v>
      </c>
      <c r="R404" s="1">
        <f>R392*(1+$R$19)</f>
        <v>3727.7198085130408</v>
      </c>
      <c r="T404" s="2">
        <f>(T403+R404)*(1+$T$19)</f>
        <v>3532060.1195175406</v>
      </c>
    </row>
    <row r="405" spans="17:20" x14ac:dyDescent="0.25">
      <c r="Q405" s="1">
        <v>382</v>
      </c>
      <c r="R405" s="1">
        <f>R393*(1+$R$19)</f>
        <v>3727.7198085130408</v>
      </c>
      <c r="T405" s="2">
        <f>(T404+R405)*(1+$T$19)</f>
        <v>3559359.7582548936</v>
      </c>
    </row>
    <row r="406" spans="17:20" x14ac:dyDescent="0.25">
      <c r="Q406" s="1">
        <v>383</v>
      </c>
      <c r="R406" s="1">
        <f>R394*(1+$R$19)</f>
        <v>3727.7198085130408</v>
      </c>
      <c r="T406" s="2">
        <f>(T405+R406)*(1+$T$19)</f>
        <v>3586841.3945838287</v>
      </c>
    </row>
    <row r="407" spans="17:20" x14ac:dyDescent="0.25">
      <c r="Q407" s="1">
        <v>384</v>
      </c>
      <c r="R407" s="1">
        <f>R395*(1+$R$19)</f>
        <v>3727.7198085130408</v>
      </c>
      <c r="T407" s="2">
        <f>(T406+R407)*(1+$T$19)</f>
        <v>3614506.2418216234</v>
      </c>
    </row>
    <row r="408" spans="17:20" x14ac:dyDescent="0.25">
      <c r="Q408" s="1">
        <v>385</v>
      </c>
      <c r="R408" s="1">
        <f>R396*(1+$R$19)</f>
        <v>3839.5514027684321</v>
      </c>
      <c r="T408" s="2">
        <f>(T407+R408)*(1+$T$19)</f>
        <v>3642468.0985125545</v>
      </c>
    </row>
    <row r="409" spans="17:20" x14ac:dyDescent="0.25">
      <c r="Q409" s="1">
        <v>386</v>
      </c>
      <c r="R409" s="1">
        <f>R397*(1+$R$19)</f>
        <v>3839.5514027684321</v>
      </c>
      <c r="T409" s="2">
        <f>(T408+R409)*(1+$T$19)</f>
        <v>3670616.3675814252</v>
      </c>
    </row>
    <row r="410" spans="17:20" x14ac:dyDescent="0.25">
      <c r="Q410" s="1">
        <v>387</v>
      </c>
      <c r="R410" s="1">
        <f>R398*(1+$R$19)</f>
        <v>3839.5514027684321</v>
      </c>
      <c r="T410" s="2">
        <f>(T409+R410)*(1+$T$19)</f>
        <v>3698952.2917774217</v>
      </c>
    </row>
    <row r="411" spans="17:20" x14ac:dyDescent="0.25">
      <c r="Q411" s="1">
        <v>388</v>
      </c>
      <c r="R411" s="1">
        <f>R399*(1+$R$19)</f>
        <v>3839.5514027684321</v>
      </c>
      <c r="T411" s="2">
        <f>(T410+R411)*(1+$T$19)</f>
        <v>3727477.1221347246</v>
      </c>
    </row>
    <row r="412" spans="17:20" x14ac:dyDescent="0.25">
      <c r="Q412" s="1">
        <v>389</v>
      </c>
      <c r="R412" s="1">
        <f>R400*(1+$R$19)</f>
        <v>3839.5514027684321</v>
      </c>
      <c r="T412" s="2">
        <f>(T411+R412)*(1+$T$19)</f>
        <v>3756192.118027743</v>
      </c>
    </row>
    <row r="413" spans="17:20" x14ac:dyDescent="0.25">
      <c r="Q413" s="1">
        <v>390</v>
      </c>
      <c r="R413" s="1">
        <f>R401*(1+$R$19)</f>
        <v>3839.5514027684321</v>
      </c>
      <c r="T413" s="2">
        <f>(T412+R413)*(1+$T$19)</f>
        <v>3785098.5472267149</v>
      </c>
    </row>
    <row r="414" spans="17:20" x14ac:dyDescent="0.25">
      <c r="Q414" s="1">
        <v>391</v>
      </c>
      <c r="R414" s="1">
        <f>R402*(1+$R$19)</f>
        <v>3839.5514027684321</v>
      </c>
      <c r="T414" s="2">
        <f>(T413+R414)*(1+$T$19)</f>
        <v>3814197.68595368</v>
      </c>
    </row>
    <row r="415" spans="17:20" x14ac:dyDescent="0.25">
      <c r="Q415" s="1">
        <v>392</v>
      </c>
      <c r="R415" s="1">
        <f>R403*(1+$R$19)</f>
        <v>3839.5514027684321</v>
      </c>
      <c r="T415" s="2">
        <f>(T414+R415)*(1+$T$19)</f>
        <v>3843490.8189388248</v>
      </c>
    </row>
    <row r="416" spans="17:20" x14ac:dyDescent="0.25">
      <c r="Q416" s="1">
        <v>393</v>
      </c>
      <c r="R416" s="1">
        <f>R404*(1+$R$19)</f>
        <v>3839.5514027684321</v>
      </c>
      <c r="T416" s="2">
        <f>(T415+R416)*(1+$T$19)</f>
        <v>3872979.2394772037</v>
      </c>
    </row>
    <row r="417" spans="17:20" x14ac:dyDescent="0.25">
      <c r="Q417" s="1">
        <v>394</v>
      </c>
      <c r="R417" s="1">
        <f>R405*(1+$R$19)</f>
        <v>3839.5514027684321</v>
      </c>
      <c r="T417" s="2">
        <f>(T416+R417)*(1+$T$19)</f>
        <v>3902664.2494858387</v>
      </c>
    </row>
    <row r="418" spans="17:20" x14ac:dyDescent="0.25">
      <c r="Q418" s="1">
        <v>395</v>
      </c>
      <c r="R418" s="1">
        <f>R406*(1+$R$19)</f>
        <v>3839.5514027684321</v>
      </c>
      <c r="T418" s="2">
        <f>(T417+R418)*(1+$T$19)</f>
        <v>3932547.1595611977</v>
      </c>
    </row>
    <row r="419" spans="17:20" x14ac:dyDescent="0.25">
      <c r="Q419" s="1">
        <v>396</v>
      </c>
      <c r="R419" s="1">
        <f>R407*(1+$R$19)</f>
        <v>3839.5514027684321</v>
      </c>
      <c r="T419" s="2">
        <f>(T418+R419)*(1+$T$19)</f>
        <v>3962629.2890370591</v>
      </c>
    </row>
    <row r="420" spans="17:20" x14ac:dyDescent="0.25">
      <c r="Q420" s="1">
        <v>397</v>
      </c>
      <c r="R420" s="1">
        <f>R408*(1+$R$19)</f>
        <v>3954.7379448514853</v>
      </c>
      <c r="T420" s="2">
        <f>(T419+R420)*(1+$T$19)</f>
        <v>3993027.9204951231</v>
      </c>
    </row>
    <row r="421" spans="17:20" x14ac:dyDescent="0.25">
      <c r="Q421" s="1">
        <v>398</v>
      </c>
      <c r="R421" s="1">
        <f>R409*(1+$R$19)</f>
        <v>3954.7379448514853</v>
      </c>
      <c r="T421" s="2">
        <f>(T420+R421)*(1+$T$19)</f>
        <v>4023629.2094962411</v>
      </c>
    </row>
    <row r="422" spans="17:20" x14ac:dyDescent="0.25">
      <c r="Q422" s="1">
        <v>399</v>
      </c>
      <c r="R422" s="1">
        <f>R410*(1+$R$19)</f>
        <v>3954.7379448514853</v>
      </c>
      <c r="T422" s="2">
        <f>(T421+R422)*(1+$T$19)</f>
        <v>4054434.5070906999</v>
      </c>
    </row>
    <row r="423" spans="17:20" x14ac:dyDescent="0.25">
      <c r="Q423" s="1">
        <v>400</v>
      </c>
      <c r="R423" s="1">
        <f>R411*(1+$R$19)</f>
        <v>3954.7379448514853</v>
      </c>
      <c r="T423" s="2">
        <f>(T422+R423)*(1+$T$19)</f>
        <v>4085445.1733357883</v>
      </c>
    </row>
    <row r="424" spans="17:20" x14ac:dyDescent="0.25">
      <c r="Q424" s="1">
        <v>401</v>
      </c>
      <c r="R424" s="1">
        <f>R412*(1+$R$19)</f>
        <v>3954.7379448514853</v>
      </c>
      <c r="T424" s="2">
        <f>(T423+R424)*(1+$T$19)</f>
        <v>4116662.577355844</v>
      </c>
    </row>
    <row r="425" spans="17:20" x14ac:dyDescent="0.25">
      <c r="Q425" s="1">
        <v>402</v>
      </c>
      <c r="R425" s="1">
        <f>R413*(1+$R$19)</f>
        <v>3954.7379448514853</v>
      </c>
      <c r="T425" s="2">
        <f>(T424+R425)*(1+$T$19)</f>
        <v>4148088.0974026998</v>
      </c>
    </row>
    <row r="426" spans="17:20" x14ac:dyDescent="0.25">
      <c r="Q426" s="1">
        <v>403</v>
      </c>
      <c r="R426" s="1">
        <f>R414*(1+$R$19)</f>
        <v>3954.7379448514853</v>
      </c>
      <c r="T426" s="2">
        <f>(T425+R426)*(1+$T$19)</f>
        <v>4179723.1209165347</v>
      </c>
    </row>
    <row r="427" spans="17:20" x14ac:dyDescent="0.25">
      <c r="Q427" s="1">
        <v>404</v>
      </c>
      <c r="R427" s="1">
        <f>R415*(1+$R$19)</f>
        <v>3954.7379448514853</v>
      </c>
      <c r="T427" s="2">
        <f>(T426+R427)*(1+$T$19)</f>
        <v>4211569.0445871288</v>
      </c>
    </row>
    <row r="428" spans="17:20" x14ac:dyDescent="0.25">
      <c r="Q428" s="1">
        <v>405</v>
      </c>
      <c r="R428" s="1">
        <f>R416*(1+$R$19)</f>
        <v>3954.7379448514853</v>
      </c>
      <c r="T428" s="2">
        <f>(T427+R428)*(1+$T$19)</f>
        <v>4243627.2744155265</v>
      </c>
    </row>
    <row r="429" spans="17:20" x14ac:dyDescent="0.25">
      <c r="Q429" s="1">
        <v>406</v>
      </c>
      <c r="R429" s="1">
        <f>R417*(1+$R$19)</f>
        <v>3954.7379448514853</v>
      </c>
      <c r="T429" s="2">
        <f>(T428+R429)*(1+$T$19)</f>
        <v>4275899.2257761136</v>
      </c>
    </row>
    <row r="430" spans="17:20" x14ac:dyDescent="0.25">
      <c r="Q430" s="1">
        <v>407</v>
      </c>
      <c r="R430" s="1">
        <f>R418*(1+$R$19)</f>
        <v>3954.7379448514853</v>
      </c>
      <c r="T430" s="2">
        <f>(T429+R430)*(1+$T$19)</f>
        <v>4308386.3234791048</v>
      </c>
    </row>
    <row r="431" spans="17:20" x14ac:dyDescent="0.25">
      <c r="Q431" s="1">
        <v>408</v>
      </c>
      <c r="R431" s="1">
        <f>R419*(1+$R$19)</f>
        <v>3954.7379448514853</v>
      </c>
      <c r="T431" s="2">
        <f>(T430+R431)*(1+$T$19)</f>
        <v>4341090.0018334491</v>
      </c>
    </row>
    <row r="432" spans="17:20" x14ac:dyDescent="0.25">
      <c r="Q432" s="1">
        <v>409</v>
      </c>
      <c r="R432" s="1">
        <f>R420*(1+$R$19)</f>
        <v>4073.3800831970298</v>
      </c>
      <c r="T432" s="2">
        <f>(T431+R432)*(1+$T$19)</f>
        <v>4374131.13779609</v>
      </c>
    </row>
    <row r="433" spans="17:20" x14ac:dyDescent="0.25">
      <c r="Q433" s="1">
        <v>410</v>
      </c>
      <c r="R433" s="1">
        <f>R421*(1+$R$19)</f>
        <v>4073.3800831970298</v>
      </c>
      <c r="T433" s="2">
        <f>(T432+R433)*(1+$T$19)</f>
        <v>4407392.5479984814</v>
      </c>
    </row>
    <row r="434" spans="17:20" x14ac:dyDescent="0.25">
      <c r="Q434" s="1">
        <v>411</v>
      </c>
      <c r="R434" s="1">
        <f>R422*(1+$R$19)</f>
        <v>4073.3800831970298</v>
      </c>
      <c r="T434" s="2">
        <f>(T433+R434)*(1+$T$19)</f>
        <v>4440875.7009355556</v>
      </c>
    </row>
    <row r="435" spans="17:20" x14ac:dyDescent="0.25">
      <c r="Q435" s="1">
        <v>412</v>
      </c>
      <c r="R435" s="1">
        <f>R423*(1+$R$19)</f>
        <v>4073.3800831970298</v>
      </c>
      <c r="T435" s="2">
        <f>(T434+R435)*(1+$T$19)</f>
        <v>4474582.0748922108</v>
      </c>
    </row>
    <row r="436" spans="17:20" x14ac:dyDescent="0.25">
      <c r="Q436" s="1">
        <v>413</v>
      </c>
      <c r="R436" s="1">
        <f>R424*(1+$R$19)</f>
        <v>4073.3800831970298</v>
      </c>
      <c r="T436" s="2">
        <f>(T435+R436)*(1+$T$19)</f>
        <v>4508513.1580085764</v>
      </c>
    </row>
    <row r="437" spans="17:20" x14ac:dyDescent="0.25">
      <c r="Q437" s="1">
        <v>414</v>
      </c>
      <c r="R437" s="1">
        <f>R425*(1+$R$19)</f>
        <v>4073.3800831970298</v>
      </c>
      <c r="T437" s="2">
        <f>(T436+R437)*(1+$T$19)</f>
        <v>4542670.448345718</v>
      </c>
    </row>
    <row r="438" spans="17:20" x14ac:dyDescent="0.25">
      <c r="Q438" s="1">
        <v>415</v>
      </c>
      <c r="R438" s="1">
        <f>R426*(1+$R$19)</f>
        <v>4073.3800831970298</v>
      </c>
      <c r="T438" s="2">
        <f>(T437+R438)*(1+$T$19)</f>
        <v>4577055.4539517742</v>
      </c>
    </row>
    <row r="439" spans="17:20" x14ac:dyDescent="0.25">
      <c r="Q439" s="1">
        <v>416</v>
      </c>
      <c r="R439" s="1">
        <f>R427*(1+$R$19)</f>
        <v>4073.3800831970298</v>
      </c>
      <c r="T439" s="2">
        <f>(T438+R439)*(1+$T$19)</f>
        <v>4611669.6929285368</v>
      </c>
    </row>
    <row r="440" spans="17:20" x14ac:dyDescent="0.25">
      <c r="Q440" s="1">
        <v>417</v>
      </c>
      <c r="R440" s="1">
        <f>R428*(1+$R$19)</f>
        <v>4073.3800831970298</v>
      </c>
      <c r="T440" s="2">
        <f>(T439+R440)*(1+$T$19)</f>
        <v>4646514.6934984783</v>
      </c>
    </row>
    <row r="441" spans="17:20" x14ac:dyDescent="0.25">
      <c r="Q441" s="1">
        <v>418</v>
      </c>
      <c r="R441" s="1">
        <f>R429*(1+$R$19)</f>
        <v>4073.3800831970298</v>
      </c>
      <c r="T441" s="2">
        <f>(T440+R441)*(1+$T$19)</f>
        <v>4681591.9940722194</v>
      </c>
    </row>
    <row r="442" spans="17:20" x14ac:dyDescent="0.25">
      <c r="Q442" s="1">
        <v>419</v>
      </c>
      <c r="R442" s="1">
        <f>R430*(1+$R$19)</f>
        <v>4073.3800831970298</v>
      </c>
      <c r="T442" s="2">
        <f>(T441+R442)*(1+$T$19)</f>
        <v>4716903.1433164524</v>
      </c>
    </row>
    <row r="443" spans="17:20" x14ac:dyDescent="0.25">
      <c r="Q443" s="1">
        <v>420</v>
      </c>
      <c r="R443" s="1">
        <f>R431*(1+$R$19)</f>
        <v>4073.3800831970298</v>
      </c>
      <c r="T443" s="2">
        <f>(T442+R443)*(1+$T$19)</f>
        <v>4752449.7002223134</v>
      </c>
    </row>
    <row r="444" spans="17:20" x14ac:dyDescent="0.25">
      <c r="Q444" s="1">
        <v>421</v>
      </c>
      <c r="R444" s="1">
        <f>R432*(1+$R$19)</f>
        <v>4195.581485692941</v>
      </c>
      <c r="T444" s="2">
        <f>(T443+R444)*(1+$T$19)</f>
        <v>4788356.2502527265</v>
      </c>
    </row>
    <row r="445" spans="17:20" x14ac:dyDescent="0.25">
      <c r="Q445" s="1">
        <v>422</v>
      </c>
      <c r="R445" s="1">
        <f>R433*(1+$R$19)</f>
        <v>4195.581485692941</v>
      </c>
      <c r="T445" s="2">
        <f>(T444+R445)*(1+$T$19)</f>
        <v>4824502.177283342</v>
      </c>
    </row>
    <row r="446" spans="17:20" x14ac:dyDescent="0.25">
      <c r="Q446" s="1">
        <v>423</v>
      </c>
      <c r="R446" s="1">
        <f>R434*(1+$R$19)</f>
        <v>4195.581485692941</v>
      </c>
      <c r="T446" s="2">
        <f>(T445+R446)*(1+$T$19)</f>
        <v>4860889.0771608287</v>
      </c>
    </row>
    <row r="447" spans="17:20" x14ac:dyDescent="0.25">
      <c r="Q447" s="1">
        <v>424</v>
      </c>
      <c r="R447" s="1">
        <f>R435*(1+$R$19)</f>
        <v>4195.581485692941</v>
      </c>
      <c r="T447" s="2">
        <f>(T446+R447)*(1+$T$19)</f>
        <v>4897518.556370832</v>
      </c>
    </row>
    <row r="448" spans="17:20" x14ac:dyDescent="0.25">
      <c r="Q448" s="1">
        <v>425</v>
      </c>
      <c r="R448" s="1">
        <f>R436*(1+$R$19)</f>
        <v>4195.581485692941</v>
      </c>
      <c r="T448" s="2">
        <f>(T447+R448)*(1+$T$19)</f>
        <v>4934392.2321089022</v>
      </c>
    </row>
    <row r="449" spans="17:20" x14ac:dyDescent="0.25">
      <c r="Q449" s="1">
        <v>426</v>
      </c>
      <c r="R449" s="1">
        <f>R437*(1+$R$19)</f>
        <v>4195.581485692941</v>
      </c>
      <c r="T449" s="2">
        <f>(T448+R449)*(1+$T$19)</f>
        <v>4971511.7323518926</v>
      </c>
    </row>
    <row r="450" spans="17:20" x14ac:dyDescent="0.25">
      <c r="Q450" s="1">
        <v>427</v>
      </c>
      <c r="R450" s="1">
        <f>R438*(1+$R$19)</f>
        <v>4195.581485692941</v>
      </c>
      <c r="T450" s="2">
        <f>(T449+R450)*(1+$T$19)</f>
        <v>5008878.6959298365</v>
      </c>
    </row>
    <row r="451" spans="17:20" x14ac:dyDescent="0.25">
      <c r="Q451" s="1">
        <v>428</v>
      </c>
      <c r="R451" s="1">
        <f>R439*(1+$R$19)</f>
        <v>4195.581485692941</v>
      </c>
      <c r="T451" s="2">
        <f>(T450+R451)*(1+$T$19)</f>
        <v>5046494.7725983001</v>
      </c>
    </row>
    <row r="452" spans="17:20" x14ac:dyDescent="0.25">
      <c r="Q452" s="1">
        <v>429</v>
      </c>
      <c r="R452" s="1">
        <f>R440*(1+$R$19)</f>
        <v>4195.581485692941</v>
      </c>
      <c r="T452" s="2">
        <f>(T451+R452)*(1+$T$19)</f>
        <v>5084361.6231112201</v>
      </c>
    </row>
    <row r="453" spans="17:20" x14ac:dyDescent="0.25">
      <c r="Q453" s="1">
        <v>430</v>
      </c>
      <c r="R453" s="1">
        <f>R441*(1+$R$19)</f>
        <v>4195.581485692941</v>
      </c>
      <c r="T453" s="2">
        <f>(T452+R453)*(1+$T$19)</f>
        <v>5122480.919294226</v>
      </c>
    </row>
    <row r="454" spans="17:20" x14ac:dyDescent="0.25">
      <c r="Q454" s="1">
        <v>431</v>
      </c>
      <c r="R454" s="1">
        <f>R442*(1+$R$19)</f>
        <v>4195.581485692941</v>
      </c>
      <c r="T454" s="2">
        <f>(T453+R454)*(1+$T$19)</f>
        <v>5160854.3441184517</v>
      </c>
    </row>
    <row r="455" spans="17:20" x14ac:dyDescent="0.25">
      <c r="Q455" s="1">
        <v>432</v>
      </c>
      <c r="R455" s="1">
        <f>R443*(1+$R$19)</f>
        <v>4195.581485692941</v>
      </c>
      <c r="T455" s="2">
        <f>(T454+R455)*(1+$T$19)</f>
        <v>5199483.591774839</v>
      </c>
    </row>
    <row r="456" spans="17:20" x14ac:dyDescent="0.25">
      <c r="Q456" s="1">
        <v>433</v>
      </c>
      <c r="R456" s="1">
        <f>R444*(1+$R$19)</f>
        <v>4321.4489302637294</v>
      </c>
      <c r="T456" s="2">
        <f>(T455+R456)*(1+$T$19)</f>
        <v>5238497.0743098026</v>
      </c>
    </row>
    <row r="457" spans="17:20" x14ac:dyDescent="0.25">
      <c r="Q457" s="1">
        <v>434</v>
      </c>
      <c r="R457" s="1">
        <f>R445*(1+$R$19)</f>
        <v>4321.4489302637294</v>
      </c>
      <c r="T457" s="2">
        <f>(T456+R457)*(1+$T$19)</f>
        <v>5277770.6467283331</v>
      </c>
    </row>
    <row r="458" spans="17:20" x14ac:dyDescent="0.25">
      <c r="Q458" s="1">
        <v>435</v>
      </c>
      <c r="R458" s="1">
        <f>R446*(1+$R$19)</f>
        <v>4321.4489302637294</v>
      </c>
      <c r="T458" s="2">
        <f>(T457+R458)*(1+$T$19)</f>
        <v>5317306.042962987</v>
      </c>
    </row>
    <row r="459" spans="17:20" x14ac:dyDescent="0.25">
      <c r="Q459" s="1">
        <v>436</v>
      </c>
      <c r="R459" s="1">
        <f>R447*(1+$R$19)</f>
        <v>4321.4489302637294</v>
      </c>
      <c r="T459" s="2">
        <f>(T458+R459)*(1+$T$19)</f>
        <v>5357105.0085058715</v>
      </c>
    </row>
    <row r="460" spans="17:20" x14ac:dyDescent="0.25">
      <c r="Q460" s="1">
        <v>437</v>
      </c>
      <c r="R460" s="1">
        <f>R448*(1+$R$19)</f>
        <v>4321.4489302637294</v>
      </c>
      <c r="T460" s="2">
        <f>(T459+R460)*(1+$T$19)</f>
        <v>5397169.3004857088</v>
      </c>
    </row>
    <row r="461" spans="17:20" x14ac:dyDescent="0.25">
      <c r="Q461" s="1">
        <v>438</v>
      </c>
      <c r="R461" s="1">
        <f>R449*(1+$R$19)</f>
        <v>4321.4489302637294</v>
      </c>
      <c r="T461" s="2">
        <f>(T460+R461)*(1+$T$19)</f>
        <v>5437500.6877454119</v>
      </c>
    </row>
    <row r="462" spans="17:20" x14ac:dyDescent="0.25">
      <c r="Q462" s="1">
        <v>439</v>
      </c>
      <c r="R462" s="1">
        <f>R450*(1+$R$19)</f>
        <v>4321.4489302637294</v>
      </c>
      <c r="T462" s="2">
        <f>(T461+R462)*(1+$T$19)</f>
        <v>5478100.9509201795</v>
      </c>
    </row>
    <row r="463" spans="17:20" x14ac:dyDescent="0.25">
      <c r="Q463" s="1">
        <v>440</v>
      </c>
      <c r="R463" s="1">
        <f>R451*(1+$R$19)</f>
        <v>4321.4489302637294</v>
      </c>
      <c r="T463" s="2">
        <f>(T462+R463)*(1+$T$19)</f>
        <v>5518971.8825161122</v>
      </c>
    </row>
    <row r="464" spans="17:20" x14ac:dyDescent="0.25">
      <c r="Q464" s="1">
        <v>441</v>
      </c>
      <c r="R464" s="1">
        <f>R452*(1+$R$19)</f>
        <v>4321.4489302637294</v>
      </c>
      <c r="T464" s="2">
        <f>(T463+R464)*(1+$T$19)</f>
        <v>5560115.2869893508</v>
      </c>
    </row>
    <row r="465" spans="17:20" x14ac:dyDescent="0.25">
      <c r="Q465" s="1">
        <v>442</v>
      </c>
      <c r="R465" s="1">
        <f>R453*(1+$R$19)</f>
        <v>4321.4489302637294</v>
      </c>
      <c r="T465" s="2">
        <f>(T464+R465)*(1+$T$19)</f>
        <v>5601532.9808257446</v>
      </c>
    </row>
    <row r="466" spans="17:20" x14ac:dyDescent="0.25">
      <c r="Q466" s="1">
        <v>443</v>
      </c>
      <c r="R466" s="1">
        <f>R454*(1+$R$19)</f>
        <v>4321.4489302637294</v>
      </c>
      <c r="T466" s="2">
        <f>(T465+R466)*(1+$T$19)</f>
        <v>5643226.7926210482</v>
      </c>
    </row>
    <row r="467" spans="17:20" x14ac:dyDescent="0.25">
      <c r="Q467" s="1">
        <v>444</v>
      </c>
      <c r="R467" s="1">
        <f>R455*(1+$R$19)</f>
        <v>4321.4489302637294</v>
      </c>
      <c r="T467" s="2">
        <f>(T466+R467)*(1+$T$19)</f>
        <v>5685198.5631616535</v>
      </c>
    </row>
    <row r="468" spans="17:20" x14ac:dyDescent="0.25">
      <c r="Q468" s="1">
        <v>445</v>
      </c>
      <c r="R468" s="1">
        <f>R456*(1+$R$19)</f>
        <v>4451.0923981716414</v>
      </c>
      <c r="T468" s="2">
        <f>(T467+R468)*(1+$T$19)</f>
        <v>5727580.6532635568</v>
      </c>
    </row>
    <row r="469" spans="17:20" x14ac:dyDescent="0.25">
      <c r="Q469" s="1">
        <v>446</v>
      </c>
      <c r="R469" s="1">
        <f>R457*(1+$R$19)</f>
        <v>4451.0923981716414</v>
      </c>
      <c r="T469" s="2">
        <f>(T468+R469)*(1+$T$19)</f>
        <v>5770245.2906328058</v>
      </c>
    </row>
    <row r="470" spans="17:20" x14ac:dyDescent="0.25">
      <c r="Q470" s="1">
        <v>447</v>
      </c>
      <c r="R470" s="1">
        <f>R458*(1+$R$19)</f>
        <v>4451.0923981716414</v>
      </c>
      <c r="T470" s="2">
        <f>(T469+R470)*(1+$T$19)</f>
        <v>5813194.3589178501</v>
      </c>
    </row>
    <row r="471" spans="17:20" x14ac:dyDescent="0.25">
      <c r="Q471" s="1">
        <v>448</v>
      </c>
      <c r="R471" s="1">
        <f>R459*(1+$R$19)</f>
        <v>4451.0923981716414</v>
      </c>
      <c r="T471" s="2">
        <f>(T470+R471)*(1+$T$19)</f>
        <v>5856429.7543247947</v>
      </c>
    </row>
    <row r="472" spans="17:20" x14ac:dyDescent="0.25">
      <c r="Q472" s="1">
        <v>449</v>
      </c>
      <c r="R472" s="1">
        <f>R460*(1+$R$19)</f>
        <v>4451.0923981716414</v>
      </c>
      <c r="T472" s="2">
        <f>(T471+R472)*(1+$T$19)</f>
        <v>5899953.385701119</v>
      </c>
    </row>
    <row r="473" spans="17:20" x14ac:dyDescent="0.25">
      <c r="Q473" s="1">
        <v>450</v>
      </c>
      <c r="R473" s="1">
        <f>R461*(1+$R$19)</f>
        <v>4451.0923981716414</v>
      </c>
      <c r="T473" s="2">
        <f>(T472+R473)*(1+$T$19)</f>
        <v>5943767.1746199522</v>
      </c>
    </row>
    <row r="474" spans="17:20" x14ac:dyDescent="0.25">
      <c r="Q474" s="1">
        <v>451</v>
      </c>
      <c r="R474" s="1">
        <f>R462*(1+$R$19)</f>
        <v>4451.0923981716414</v>
      </c>
      <c r="T474" s="2">
        <f>(T473+R474)*(1+$T$19)</f>
        <v>5987873.0554649103</v>
      </c>
    </row>
    <row r="475" spans="17:20" x14ac:dyDescent="0.25">
      <c r="Q475" s="1">
        <v>452</v>
      </c>
      <c r="R475" s="1">
        <f>R463*(1+$R$19)</f>
        <v>4451.0923981716414</v>
      </c>
      <c r="T475" s="2">
        <f>(T474+R475)*(1+$T$19)</f>
        <v>6032272.9755155016</v>
      </c>
    </row>
    <row r="476" spans="17:20" x14ac:dyDescent="0.25">
      <c r="Q476" s="1">
        <v>453</v>
      </c>
      <c r="R476" s="1">
        <f>R464*(1+$R$19)</f>
        <v>4451.0923981716414</v>
      </c>
      <c r="T476" s="2">
        <f>(T475+R476)*(1+$T$19)</f>
        <v>6076968.8950330969</v>
      </c>
    </row>
    <row r="477" spans="17:20" x14ac:dyDescent="0.25">
      <c r="Q477" s="1">
        <v>454</v>
      </c>
      <c r="R477" s="1">
        <f>R465*(1+$R$19)</f>
        <v>4451.0923981716414</v>
      </c>
      <c r="T477" s="2">
        <f>(T476+R477)*(1+$T$19)</f>
        <v>6121962.787347476</v>
      </c>
    </row>
    <row r="478" spans="17:20" x14ac:dyDescent="0.25">
      <c r="Q478" s="1">
        <v>455</v>
      </c>
      <c r="R478" s="1">
        <f>R466*(1+$R$19)</f>
        <v>4451.0923981716414</v>
      </c>
      <c r="T478" s="2">
        <f>(T477+R478)*(1+$T$19)</f>
        <v>6167256.6389439516</v>
      </c>
    </row>
    <row r="479" spans="17:20" x14ac:dyDescent="0.25">
      <c r="Q479" s="1">
        <v>456</v>
      </c>
      <c r="R479" s="1">
        <f>R467*(1+$R$19)</f>
        <v>4451.0923981716414</v>
      </c>
      <c r="T479" s="2">
        <f>(T478+R479)*(1+$T$19)</f>
        <v>6212852.4495510701</v>
      </c>
    </row>
    <row r="480" spans="17:20" x14ac:dyDescent="0.25">
      <c r="Q480" s="1">
        <v>457</v>
      </c>
      <c r="R480" s="1">
        <f>R468*(1+$R$19)</f>
        <v>4584.6251701167912</v>
      </c>
      <c r="T480" s="2">
        <f>(T479+R480)*(1+$T$19)</f>
        <v>6258886.6552193286</v>
      </c>
    </row>
    <row r="481" spans="17:20" x14ac:dyDescent="0.25">
      <c r="Q481" s="1">
        <v>458</v>
      </c>
      <c r="R481" s="1">
        <f>R469*(1+$R$19)</f>
        <v>4584.6251701167912</v>
      </c>
      <c r="T481" s="2">
        <f>(T480+R481)*(1+$T$19)</f>
        <v>6305227.7555920416</v>
      </c>
    </row>
    <row r="482" spans="17:20" x14ac:dyDescent="0.25">
      <c r="Q482" s="1">
        <v>459</v>
      </c>
      <c r="R482" s="1">
        <f>R470*(1+$R$19)</f>
        <v>4584.6251701167912</v>
      </c>
      <c r="T482" s="2">
        <f>(T481+R482)*(1+$T$19)</f>
        <v>6351877.7966339057</v>
      </c>
    </row>
    <row r="483" spans="17:20" x14ac:dyDescent="0.25">
      <c r="Q483" s="1">
        <v>460</v>
      </c>
      <c r="R483" s="1">
        <f>R471*(1+$R$19)</f>
        <v>4584.6251701167912</v>
      </c>
      <c r="T483" s="2">
        <f>(T482+R483)*(1+$T$19)</f>
        <v>6398838.8379493831</v>
      </c>
    </row>
    <row r="484" spans="17:20" x14ac:dyDescent="0.25">
      <c r="Q484" s="1">
        <v>461</v>
      </c>
      <c r="R484" s="1">
        <f>R472*(1+$R$19)</f>
        <v>4584.6251701167912</v>
      </c>
      <c r="T484" s="2">
        <f>(T483+R484)*(1+$T$19)</f>
        <v>6446112.9528736295</v>
      </c>
    </row>
    <row r="485" spans="17:20" x14ac:dyDescent="0.25">
      <c r="Q485" s="1">
        <v>462</v>
      </c>
      <c r="R485" s="1">
        <f>R473*(1+$R$19)</f>
        <v>4584.6251701167912</v>
      </c>
      <c r="T485" s="2">
        <f>(T484+R485)*(1+$T$19)</f>
        <v>6493702.2285640379</v>
      </c>
    </row>
    <row r="486" spans="17:20" x14ac:dyDescent="0.25">
      <c r="Q486" s="1">
        <v>463</v>
      </c>
      <c r="R486" s="1">
        <f>R474*(1+$R$19)</f>
        <v>4584.6251701167912</v>
      </c>
      <c r="T486" s="2">
        <f>(T485+R486)*(1+$T$19)</f>
        <v>6541608.7660923824</v>
      </c>
    </row>
    <row r="487" spans="17:20" x14ac:dyDescent="0.25">
      <c r="Q487" s="1">
        <v>464</v>
      </c>
      <c r="R487" s="1">
        <f>R475*(1+$R$19)</f>
        <v>4584.6251701167912</v>
      </c>
      <c r="T487" s="2">
        <f>(T486+R487)*(1+$T$19)</f>
        <v>6589834.6805375824</v>
      </c>
    </row>
    <row r="488" spans="17:20" x14ac:dyDescent="0.25">
      <c r="Q488" s="1">
        <v>465</v>
      </c>
      <c r="R488" s="1">
        <f>R476*(1+$R$19)</f>
        <v>4584.6251701167912</v>
      </c>
      <c r="T488" s="2">
        <f>(T487+R488)*(1+$T$19)</f>
        <v>6638382.101079084</v>
      </c>
    </row>
    <row r="489" spans="17:20" x14ac:dyDescent="0.25">
      <c r="Q489" s="1">
        <v>466</v>
      </c>
      <c r="R489" s="1">
        <f>R477*(1+$R$19)</f>
        <v>4584.6251701167912</v>
      </c>
      <c r="T489" s="2">
        <f>(T488+R489)*(1+$T$19)</f>
        <v>6687253.1710908618</v>
      </c>
    </row>
    <row r="490" spans="17:20" x14ac:dyDescent="0.25">
      <c r="Q490" s="1">
        <v>467</v>
      </c>
      <c r="R490" s="1">
        <f>R478*(1+$R$19)</f>
        <v>4584.6251701167912</v>
      </c>
      <c r="T490" s="2">
        <f>(T489+R490)*(1+$T$19)</f>
        <v>6736450.0482360516</v>
      </c>
    </row>
    <row r="491" spans="17:20" x14ac:dyDescent="0.25">
      <c r="Q491" s="1">
        <v>468</v>
      </c>
      <c r="R491" s="1">
        <f>R479*(1+$R$19)</f>
        <v>4584.6251701167912</v>
      </c>
      <c r="T491" s="2">
        <f>(T490+R491)*(1+$T$19)</f>
        <v>6785974.9045622097</v>
      </c>
    </row>
    <row r="492" spans="17:20" x14ac:dyDescent="0.25">
      <c r="Q492" s="1">
        <v>469</v>
      </c>
      <c r="R492" s="1">
        <f>R480*(1+$R$19)</f>
        <v>4722.1639252202949</v>
      </c>
      <c r="T492" s="2">
        <f>(T491+R492)*(1+$T$19)</f>
        <v>6835968.3822773453</v>
      </c>
    </row>
    <row r="493" spans="17:20" x14ac:dyDescent="0.25">
      <c r="Q493" s="1">
        <v>470</v>
      </c>
      <c r="R493" s="1">
        <f>R481*(1+$R$19)</f>
        <v>4722.1639252202949</v>
      </c>
      <c r="T493" s="2">
        <f>(T492+R493)*(1+$T$19)</f>
        <v>6886295.1498439154</v>
      </c>
    </row>
    <row r="494" spans="17:20" x14ac:dyDescent="0.25">
      <c r="Q494" s="1">
        <v>471</v>
      </c>
      <c r="R494" s="1">
        <f>R482*(1+$R$19)</f>
        <v>4722.1639252202949</v>
      </c>
      <c r="T494" s="2">
        <f>(T493+R494)*(1+$T$19)</f>
        <v>6936957.4291942632</v>
      </c>
    </row>
    <row r="495" spans="17:20" x14ac:dyDescent="0.25">
      <c r="Q495" s="1">
        <v>472</v>
      </c>
      <c r="R495" s="1">
        <f>R483*(1+$R$19)</f>
        <v>4722.1639252202949</v>
      </c>
      <c r="T495" s="2">
        <f>(T494+R495)*(1+$T$19)</f>
        <v>6987957.4570736131</v>
      </c>
    </row>
    <row r="496" spans="17:20" x14ac:dyDescent="0.25">
      <c r="Q496" s="1">
        <v>473</v>
      </c>
      <c r="R496" s="1">
        <f>R484*(1+$R$19)</f>
        <v>4722.1639252202949</v>
      </c>
      <c r="T496" s="2">
        <f>(T495+R496)*(1+$T$19)</f>
        <v>7039297.4851388251</v>
      </c>
    </row>
    <row r="497" spans="17:20" x14ac:dyDescent="0.25">
      <c r="Q497" s="1">
        <v>474</v>
      </c>
      <c r="R497" s="1">
        <f>R485*(1+$R$19)</f>
        <v>4722.1639252202949</v>
      </c>
      <c r="T497" s="2">
        <f>(T496+R497)*(1+$T$19)</f>
        <v>7090979.7800578056</v>
      </c>
    </row>
    <row r="498" spans="17:20" x14ac:dyDescent="0.25">
      <c r="Q498" s="1">
        <v>475</v>
      </c>
      <c r="R498" s="1">
        <f>R486*(1+$R$19)</f>
        <v>4722.1639252202949</v>
      </c>
      <c r="T498" s="2">
        <f>(T497+R498)*(1+$T$19)</f>
        <v>7143006.6236095792</v>
      </c>
    </row>
    <row r="499" spans="17:20" x14ac:dyDescent="0.25">
      <c r="Q499" s="1">
        <v>476</v>
      </c>
      <c r="R499" s="1">
        <f>R487*(1+$R$19)</f>
        <v>4722.1639252202949</v>
      </c>
      <c r="T499" s="2">
        <f>(T498+R499)*(1+$T$19)</f>
        <v>7195380.3127850313</v>
      </c>
    </row>
    <row r="500" spans="17:20" x14ac:dyDescent="0.25">
      <c r="Q500" s="1">
        <v>477</v>
      </c>
      <c r="R500" s="1">
        <f>R488*(1+$R$19)</f>
        <v>4722.1639252202949</v>
      </c>
      <c r="T500" s="2">
        <f>(T499+R500)*(1+$T$19)</f>
        <v>7248103.1598883197</v>
      </c>
    </row>
    <row r="501" spans="17:20" x14ac:dyDescent="0.25">
      <c r="Q501" s="1">
        <v>478</v>
      </c>
      <c r="R501" s="1">
        <f>R489*(1+$R$19)</f>
        <v>4722.1639252202949</v>
      </c>
      <c r="T501" s="2">
        <f>(T500+R501)*(1+$T$19)</f>
        <v>7301177.4926389633</v>
      </c>
    </row>
    <row r="502" spans="17:20" x14ac:dyDescent="0.25">
      <c r="Q502" s="1">
        <v>479</v>
      </c>
      <c r="R502" s="1">
        <f>R490*(1+$R$19)</f>
        <v>4722.1639252202949</v>
      </c>
      <c r="T502" s="2">
        <f>(T501+R502)*(1+$T$19)</f>
        <v>7354605.6542746108</v>
      </c>
    </row>
    <row r="503" spans="17:20" x14ac:dyDescent="0.25">
      <c r="Q503" s="1">
        <v>480</v>
      </c>
      <c r="R503" s="1">
        <f>R491*(1+$R$19)</f>
        <v>4722.1639252202949</v>
      </c>
      <c r="T503" s="2">
        <f>(T502+R503)*(1+$T$19)</f>
        <v>7408390.0036544958</v>
      </c>
    </row>
  </sheetData>
  <mergeCells count="30">
    <mergeCell ref="F55:I55"/>
    <mergeCell ref="C2:D2"/>
    <mergeCell ref="E2:F2"/>
    <mergeCell ref="A1:J1"/>
    <mergeCell ref="F3:I3"/>
    <mergeCell ref="F16:I16"/>
    <mergeCell ref="F17:I17"/>
    <mergeCell ref="A52:J52"/>
    <mergeCell ref="F57:I57"/>
    <mergeCell ref="F58:I58"/>
    <mergeCell ref="F59:I59"/>
    <mergeCell ref="F60:I60"/>
    <mergeCell ref="D63:F63"/>
    <mergeCell ref="H63:J63"/>
    <mergeCell ref="D64:F64"/>
    <mergeCell ref="H64:J64"/>
    <mergeCell ref="D65:F65"/>
    <mergeCell ref="H65:J65"/>
    <mergeCell ref="D66:F66"/>
    <mergeCell ref="H66:J66"/>
    <mergeCell ref="F90:H90"/>
    <mergeCell ref="F91:H91"/>
    <mergeCell ref="F92:H92"/>
    <mergeCell ref="F93:H93"/>
    <mergeCell ref="F75:H75"/>
    <mergeCell ref="F76:H76"/>
    <mergeCell ref="F77:H77"/>
    <mergeCell ref="F78:H78"/>
    <mergeCell ref="F88:H88"/>
    <mergeCell ref="F89:H89"/>
  </mergeCells>
  <printOptions horizontalCentered="1"/>
  <pageMargins left="0.5" right="0.5" top="0.34" bottom="0.38" header="0.25" footer="0.25"/>
  <pageSetup scale="83" fitToHeight="3" orientation="portrait" horizontalDpi="4294967293" verticalDpi="4294967293" r:id="rId1"/>
  <headerFooter alignWithMargins="0"/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Budget Builder</vt:lpstr>
      <vt:lpstr>Sheet1</vt:lpstr>
      <vt:lpstr>'Monthly Budget Builder'!Print_Area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Rothwell, Marie</dc:creator>
  <cp:lastModifiedBy>Rothwell, Marie</cp:lastModifiedBy>
  <dcterms:created xsi:type="dcterms:W3CDTF">2024-02-01T19:16:19Z</dcterms:created>
  <dcterms:modified xsi:type="dcterms:W3CDTF">2024-02-01T19:18:06Z</dcterms:modified>
</cp:coreProperties>
</file>