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Quarterly Cash Flow - Example" sheetId="4" r:id="rId1"/>
    <sheet name="Sheet1" sheetId="1" r:id="rId2"/>
  </sheets>
  <definedNames>
    <definedName name="_xlnm.Print_Area" localSheetId="0">'Quarterly Cash Flow - Example'!$A$1:$L$69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4" l="1"/>
  <c r="L13" i="4" s="1"/>
  <c r="L46" i="4" s="1"/>
  <c r="L50" i="4" s="1"/>
  <c r="L7" i="4"/>
  <c r="L8" i="4"/>
  <c r="L9" i="4"/>
  <c r="L10" i="4"/>
  <c r="L11" i="4"/>
  <c r="D13" i="4"/>
  <c r="F13" i="4"/>
  <c r="F46" i="4" s="1"/>
  <c r="H13" i="4"/>
  <c r="H46" i="4" s="1"/>
  <c r="J13" i="4"/>
  <c r="J46" i="4" s="1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D41" i="4"/>
  <c r="L41" i="4" s="1"/>
  <c r="L45" i="4" s="1"/>
  <c r="L42" i="4"/>
  <c r="L43" i="4"/>
  <c r="F45" i="4"/>
  <c r="H45" i="4"/>
  <c r="J45" i="4"/>
  <c r="L48" i="4"/>
  <c r="F52" i="4"/>
  <c r="H52" i="4"/>
  <c r="J52" i="4" s="1"/>
  <c r="D45" i="4" l="1"/>
  <c r="D46" i="4" s="1"/>
  <c r="D50" i="4" s="1"/>
  <c r="D56" i="4" l="1"/>
  <c r="D54" i="4"/>
  <c r="D58" i="4" l="1"/>
  <c r="D60" i="4" l="1"/>
  <c r="D62" i="4" s="1"/>
  <c r="D68" i="4" l="1"/>
  <c r="F48" i="4" s="1"/>
  <c r="F50" i="4" s="1"/>
  <c r="D64" i="4"/>
  <c r="D66" i="4" s="1"/>
  <c r="F56" i="4" l="1"/>
  <c r="F54" i="4"/>
  <c r="F58" i="4"/>
  <c r="F60" i="4" l="1"/>
  <c r="F62" i="4"/>
  <c r="F64" i="4" s="1"/>
  <c r="F66" i="4" s="1"/>
  <c r="F68" i="4" l="1"/>
  <c r="H48" i="4" s="1"/>
  <c r="H50" i="4" s="1"/>
  <c r="H54" i="4" l="1"/>
  <c r="H56" i="4"/>
  <c r="H58" i="4" l="1"/>
  <c r="H60" i="4" l="1"/>
  <c r="H62" i="4" s="1"/>
  <c r="H68" i="4" l="1"/>
  <c r="J48" i="4" s="1"/>
  <c r="J50" i="4" s="1"/>
  <c r="H64" i="4"/>
  <c r="H66" i="4" s="1"/>
  <c r="J54" i="4" l="1"/>
  <c r="J56" i="4"/>
  <c r="L56" i="4" s="1"/>
  <c r="J58" i="4"/>
  <c r="J60" i="4" l="1"/>
  <c r="J62" i="4" s="1"/>
  <c r="L62" i="4" l="1"/>
  <c r="J64" i="4"/>
  <c r="J66" i="4" s="1"/>
  <c r="L60" i="4"/>
  <c r="L66" i="4" l="1"/>
  <c r="L68" i="4" s="1"/>
  <c r="L58" i="4"/>
  <c r="J68" i="4"/>
</calcChain>
</file>

<file path=xl/comments1.xml><?xml version="1.0" encoding="utf-8"?>
<comments xmlns="http://schemas.openxmlformats.org/spreadsheetml/2006/main">
  <authors>
    <author>Alex White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sharedStrings.xml><?xml version="1.0" encoding="utf-8"?>
<sst xmlns="http://schemas.openxmlformats.org/spreadsheetml/2006/main" count="94" uniqueCount="94">
  <si>
    <t>A</t>
  </si>
  <si>
    <t>G</t>
  </si>
  <si>
    <t>D</t>
  </si>
  <si>
    <t>F</t>
  </si>
  <si>
    <t>I</t>
  </si>
  <si>
    <t>H</t>
  </si>
  <si>
    <t>For educational purposes only.  The numbers in this budget are NOT representative of any specific enterprise.</t>
  </si>
  <si>
    <t>Other</t>
  </si>
  <si>
    <t>(E + H - K - M)</t>
  </si>
  <si>
    <t>(Line E + H - K - M)</t>
  </si>
  <si>
    <t>Ending Cash Balance</t>
  </si>
  <si>
    <t>N</t>
  </si>
  <si>
    <t>(M1+M2+M3+M4)</t>
  </si>
  <si>
    <t>(If L &gt; I, I, L)</t>
  </si>
  <si>
    <t>Operating Loan Principal Repaid</t>
  </si>
  <si>
    <t>M</t>
  </si>
  <si>
    <t>(G - K)</t>
  </si>
  <si>
    <t>Cash Available to Repay Op Loan Principal</t>
  </si>
  <si>
    <t>L</t>
  </si>
  <si>
    <t>(K1+K2+K3+K4)</t>
  </si>
  <si>
    <t>(If G &gt; J, J, G)</t>
  </si>
  <si>
    <t>Interest Paid on Operating Loan</t>
  </si>
  <si>
    <t>K</t>
  </si>
  <si>
    <t>(J4 - K4)</t>
  </si>
  <si>
    <t>(I x Int Rate/4 + Acc Int from previous qtr - Op. Interest Paid in previous qtr.</t>
  </si>
  <si>
    <t>Accrued Interest on Operating Loan</t>
  </si>
  <si>
    <t>J</t>
  </si>
  <si>
    <t>(I4 - M4)</t>
  </si>
  <si>
    <t>(Existing Op Loan - Op Loan Principal Paid in previous qtr. + Line H )</t>
  </si>
  <si>
    <t>Cumulative Operating Loan Balance</t>
  </si>
  <si>
    <t>(H1+H2+H3+H4)</t>
  </si>
  <si>
    <t>(If F &gt; E, F - E, 0)</t>
  </si>
  <si>
    <t>Operating Loan Needed</t>
  </si>
  <si>
    <t>(If E &gt; F, E - F, 0)</t>
  </si>
  <si>
    <t>Cash Avail. to Repay Operating Loan</t>
  </si>
  <si>
    <t>Mininum Balance Desired</t>
  </si>
  <si>
    <t>(C + D)</t>
  </si>
  <si>
    <t>(Line C + Line D)</t>
  </si>
  <si>
    <t>Unadjusted Cash Balance</t>
  </si>
  <si>
    <t>E</t>
  </si>
  <si>
    <t>(D 1)</t>
  </si>
  <si>
    <t>Beginning Cash Balance</t>
  </si>
  <si>
    <t>(A - B)</t>
  </si>
  <si>
    <t>(Line A - Line B)</t>
  </si>
  <si>
    <t>Net Cash Flow</t>
  </si>
  <si>
    <t>C</t>
  </si>
  <si>
    <t>Total Cash Outflows</t>
  </si>
  <si>
    <t>B</t>
  </si>
  <si>
    <t>Income Taxes (including SE &amp; Payroll taxes)</t>
  </si>
  <si>
    <t>Family Living Expenses</t>
  </si>
  <si>
    <t>Interest Payments - Term Debt</t>
  </si>
  <si>
    <t>Principal Payments - Term Debt</t>
  </si>
  <si>
    <t>Capital Purchases (Cash)</t>
  </si>
  <si>
    <t>Marketing</t>
  </si>
  <si>
    <t>Vet, breeding, medicine</t>
  </si>
  <si>
    <t>Utilities</t>
  </si>
  <si>
    <t>Taxes (property)</t>
  </si>
  <si>
    <t>Supplies Purchased</t>
  </si>
  <si>
    <t>Storage &amp; Warehousing</t>
  </si>
  <si>
    <t>Seeds &amp; Plants Purchased</t>
  </si>
  <si>
    <t>Repairs</t>
  </si>
  <si>
    <t xml:space="preserve">Rent/lease - other </t>
  </si>
  <si>
    <t>Rent or lease - M&amp;E</t>
  </si>
  <si>
    <t>Pension &amp; Profit-Sharing</t>
  </si>
  <si>
    <t>Labor hired</t>
  </si>
  <si>
    <t>Insurance</t>
  </si>
  <si>
    <t>Gasoline, fuel, oil</t>
  </si>
  <si>
    <t>Freight &amp; Trucking</t>
  </si>
  <si>
    <t>Fertilizer &amp; Lime</t>
  </si>
  <si>
    <t>Feed Purchased</t>
  </si>
  <si>
    <t>Employee Benefits</t>
  </si>
  <si>
    <t>Custom Hire</t>
  </si>
  <si>
    <t>Conservation Expenses</t>
  </si>
  <si>
    <t>Chemicals</t>
  </si>
  <si>
    <t>Do Not include your annual Depreciation &amp; Section 179 Expense from your Schedule F.</t>
  </si>
  <si>
    <t>Car &amp; Truck Expenses</t>
  </si>
  <si>
    <t>Rows 16-39 can come directly from your Schedule F tax form</t>
  </si>
  <si>
    <t>Cash Outflows:</t>
  </si>
  <si>
    <t>Total Cash Inflows</t>
  </si>
  <si>
    <t>Non-Farm Income</t>
  </si>
  <si>
    <t>Other Cash Inflows (Transfers, Misc., etc.)</t>
  </si>
  <si>
    <t>Revenue from Custom Work</t>
  </si>
  <si>
    <t>Sale of wool</t>
  </si>
  <si>
    <t>Sale of culls</t>
  </si>
  <si>
    <t>Sale of Market Lambs</t>
  </si>
  <si>
    <t>Cash Inflows:</t>
  </si>
  <si>
    <t>Total</t>
  </si>
  <si>
    <t>Qtr 4</t>
  </si>
  <si>
    <t>Qtr 3</t>
  </si>
  <si>
    <t>Qtr 2</t>
  </si>
  <si>
    <t>Qtr 1</t>
  </si>
  <si>
    <t>Category</t>
  </si>
  <si>
    <t>For the Year:</t>
  </si>
  <si>
    <t>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</si>
</sst>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6" formatCode="&quot;$&quot;#,##0"/>
    <numFmt numFmtId="167" formatCode="0.00%\ \A\P\R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theme="3"/>
      <name val="Arial"/>
      <family val="2"/>
    </font>
    <font>
      <b/>
      <sz val="14"/>
      <color theme="5" tint="-0.249977111117893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8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2" fontId="3" fillId="0" borderId="0"/>
    <xf numFmtId="0" fontId="8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8" fillId="0" borderId="0" xfId="2" applyProtection="1"/>
    <xf numFmtId="166" fontId="11" fillId="0" borderId="1" xfId="2" applyNumberFormat="1" applyFont="1" applyBorder="1" applyAlignment="1" applyProtection="1">
      <alignment horizontal="right" vertical="top"/>
    </xf>
    <xf numFmtId="0" fontId="8" fillId="0" borderId="2" xfId="2" applyBorder="1" applyProtection="1"/>
    <xf numFmtId="0" fontId="8" fillId="0" borderId="1" xfId="2" applyBorder="1" applyProtection="1"/>
    <xf numFmtId="0" fontId="11" fillId="0" borderId="2" xfId="2" applyFont="1" applyBorder="1" applyProtection="1"/>
    <xf numFmtId="0" fontId="8" fillId="0" borderId="3" xfId="2" applyBorder="1" applyProtection="1"/>
    <xf numFmtId="6" fontId="10" fillId="0" borderId="7" xfId="2" applyNumberFormat="1" applyFont="1" applyBorder="1" applyProtection="1"/>
    <xf numFmtId="6" fontId="10" fillId="0" borderId="0" xfId="2" applyNumberFormat="1" applyFont="1" applyBorder="1" applyProtection="1"/>
    <xf numFmtId="6" fontId="10" fillId="0" borderId="8" xfId="2" applyNumberFormat="1" applyFont="1" applyBorder="1" applyProtection="1"/>
    <xf numFmtId="0" fontId="8" fillId="0" borderId="4" xfId="2" applyBorder="1" applyProtection="1"/>
    <xf numFmtId="0" fontId="10" fillId="0" borderId="0" xfId="2" applyFont="1" applyBorder="1" applyProtection="1"/>
    <xf numFmtId="0" fontId="12" fillId="0" borderId="6" xfId="2" applyFont="1" applyBorder="1" applyAlignment="1" applyProtection="1">
      <alignment horizontal="center"/>
    </xf>
    <xf numFmtId="6" fontId="11" fillId="0" borderId="4" xfId="2" applyNumberFormat="1" applyFont="1" applyBorder="1" applyAlignment="1" applyProtection="1">
      <alignment horizontal="right" vertical="top"/>
    </xf>
    <xf numFmtId="6" fontId="12" fillId="0" borderId="0" xfId="2" applyNumberFormat="1" applyFont="1" applyBorder="1" applyProtection="1"/>
    <xf numFmtId="0" fontId="12" fillId="0" borderId="4" xfId="2" applyFont="1" applyBorder="1" applyProtection="1"/>
    <xf numFmtId="0" fontId="11" fillId="0" borderId="0" xfId="2" applyFont="1" applyBorder="1" applyAlignment="1" applyProtection="1">
      <alignment vertical="top"/>
    </xf>
    <xf numFmtId="6" fontId="10" fillId="0" borderId="4" xfId="2" applyNumberFormat="1" applyFont="1" applyBorder="1" applyProtection="1"/>
    <xf numFmtId="0" fontId="4" fillId="0" borderId="0" xfId="2" applyFont="1" applyProtection="1"/>
    <xf numFmtId="6" fontId="5" fillId="0" borderId="4" xfId="2" applyNumberFormat="1" applyFont="1" applyBorder="1" applyProtection="1"/>
    <xf numFmtId="6" fontId="5" fillId="0" borderId="0" xfId="2" applyNumberFormat="1" applyFont="1" applyBorder="1" applyProtection="1"/>
    <xf numFmtId="6" fontId="6" fillId="0" borderId="0" xfId="2" applyNumberFormat="1" applyFont="1" applyBorder="1" applyProtection="1"/>
    <xf numFmtId="166" fontId="13" fillId="0" borderId="4" xfId="2" applyNumberFormat="1" applyFont="1" applyBorder="1" applyProtection="1"/>
    <xf numFmtId="6" fontId="10" fillId="0" borderId="6" xfId="2" applyNumberFormat="1" applyFont="1" applyBorder="1" applyProtection="1"/>
    <xf numFmtId="0" fontId="12" fillId="0" borderId="0" xfId="2" applyFont="1" applyBorder="1" applyProtection="1"/>
    <xf numFmtId="0" fontId="11" fillId="0" borderId="0" xfId="2" applyFont="1" applyBorder="1" applyAlignment="1" applyProtection="1">
      <alignment vertical="top" wrapText="1"/>
    </xf>
    <xf numFmtId="6" fontId="5" fillId="0" borderId="7" xfId="2" applyNumberFormat="1" applyFont="1" applyBorder="1" applyProtection="1"/>
    <xf numFmtId="6" fontId="5" fillId="0" borderId="8" xfId="2" applyNumberFormat="1" applyFont="1" applyBorder="1" applyProtection="1"/>
    <xf numFmtId="6" fontId="5" fillId="0" borderId="9" xfId="2" applyNumberFormat="1" applyFont="1" applyBorder="1" applyProtection="1"/>
    <xf numFmtId="6" fontId="6" fillId="0" borderId="7" xfId="2" applyNumberFormat="1" applyFont="1" applyBorder="1" applyProtection="1">
      <protection locked="0"/>
    </xf>
    <xf numFmtId="0" fontId="11" fillId="0" borderId="4" xfId="2" applyFont="1" applyBorder="1" applyAlignment="1" applyProtection="1">
      <alignment horizontal="left" vertical="top" wrapText="1"/>
    </xf>
    <xf numFmtId="0" fontId="11" fillId="0" borderId="0" xfId="2" applyFont="1" applyBorder="1" applyAlignment="1" applyProtection="1">
      <alignment horizontal="left" vertical="top" wrapText="1"/>
    </xf>
    <xf numFmtId="6" fontId="10" fillId="0" borderId="9" xfId="2" applyNumberFormat="1" applyFont="1" applyBorder="1" applyProtection="1"/>
    <xf numFmtId="6" fontId="10" fillId="0" borderId="18" xfId="2" applyNumberFormat="1" applyFont="1" applyBorder="1" applyProtection="1"/>
    <xf numFmtId="167" fontId="6" fillId="0" borderId="7" xfId="2" applyNumberFormat="1" applyFont="1" applyBorder="1" applyAlignment="1" applyProtection="1">
      <alignment horizontal="center"/>
      <protection locked="0"/>
    </xf>
    <xf numFmtId="6" fontId="6" fillId="0" borderId="8" xfId="2" applyNumberFormat="1" applyFont="1" applyBorder="1" applyProtection="1">
      <protection locked="0"/>
    </xf>
    <xf numFmtId="6" fontId="11" fillId="0" borderId="4" xfId="2" applyNumberFormat="1" applyFont="1" applyBorder="1" applyAlignment="1" applyProtection="1">
      <alignment horizontal="right"/>
    </xf>
    <xf numFmtId="6" fontId="10" fillId="0" borderId="5" xfId="2" applyNumberFormat="1" applyFont="1" applyBorder="1" applyProtection="1"/>
    <xf numFmtId="0" fontId="10" fillId="0" borderId="4" xfId="2" applyFont="1" applyBorder="1" applyProtection="1"/>
    <xf numFmtId="6" fontId="10" fillId="0" borderId="1" xfId="2" applyNumberFormat="1" applyFont="1" applyBorder="1" applyProtection="1"/>
    <xf numFmtId="6" fontId="6" fillId="0" borderId="2" xfId="2" applyNumberFormat="1" applyFont="1" applyBorder="1" applyProtection="1"/>
    <xf numFmtId="6" fontId="6" fillId="0" borderId="16" xfId="2" applyNumberFormat="1" applyFont="1" applyBorder="1" applyProtection="1"/>
    <xf numFmtId="49" fontId="10" fillId="0" borderId="1" xfId="2" applyNumberFormat="1" applyFont="1" applyBorder="1" applyProtection="1"/>
    <xf numFmtId="0" fontId="6" fillId="0" borderId="2" xfId="2" applyFont="1" applyBorder="1" applyProtection="1"/>
    <xf numFmtId="49" fontId="12" fillId="0" borderId="3" xfId="2" applyNumberFormat="1" applyFont="1" applyBorder="1" applyAlignment="1" applyProtection="1">
      <alignment horizontal="center"/>
    </xf>
    <xf numFmtId="6" fontId="10" fillId="0" borderId="19" xfId="2" applyNumberFormat="1" applyFont="1" applyBorder="1" applyProtection="1"/>
    <xf numFmtId="6" fontId="6" fillId="0" borderId="5" xfId="2" applyNumberFormat="1" applyFont="1" applyBorder="1" applyProtection="1">
      <protection locked="0"/>
    </xf>
    <xf numFmtId="6" fontId="6" fillId="0" borderId="20" xfId="2" applyNumberFormat="1" applyFont="1" applyBorder="1" applyProtection="1">
      <protection locked="0"/>
    </xf>
    <xf numFmtId="0" fontId="6" fillId="0" borderId="17" xfId="2" applyFont="1" applyBorder="1" applyProtection="1">
      <protection locked="0"/>
    </xf>
    <xf numFmtId="0" fontId="14" fillId="0" borderId="0" xfId="2" applyFont="1" applyFill="1" applyProtection="1"/>
    <xf numFmtId="6" fontId="6" fillId="0" borderId="17" xfId="2" applyNumberFormat="1" applyFont="1" applyBorder="1" applyProtection="1">
      <protection locked="0"/>
    </xf>
    <xf numFmtId="9" fontId="4" fillId="0" borderId="0" xfId="2" applyNumberFormat="1" applyFont="1" applyProtection="1"/>
    <xf numFmtId="6" fontId="6" fillId="0" borderId="17" xfId="2" applyNumberFormat="1" applyFont="1" applyFill="1" applyBorder="1" applyProtection="1">
      <protection locked="0"/>
    </xf>
    <xf numFmtId="9" fontId="4" fillId="0" borderId="0" xfId="2" applyNumberFormat="1" applyFont="1" applyProtection="1">
      <protection locked="0"/>
    </xf>
    <xf numFmtId="9" fontId="4" fillId="0" borderId="0" xfId="2" quotePrefix="1" applyNumberFormat="1" applyFont="1" applyProtection="1"/>
    <xf numFmtId="166" fontId="4" fillId="0" borderId="0" xfId="2" applyNumberFormat="1" applyFont="1" applyProtection="1"/>
    <xf numFmtId="6" fontId="4" fillId="0" borderId="0" xfId="2" applyNumberFormat="1" applyFont="1" applyProtection="1"/>
    <xf numFmtId="6" fontId="10" fillId="0" borderId="14" xfId="2" applyNumberFormat="1" applyFont="1" applyBorder="1" applyProtection="1"/>
    <xf numFmtId="6" fontId="6" fillId="0" borderId="11" xfId="2" applyNumberFormat="1" applyFont="1" applyBorder="1" applyProtection="1"/>
    <xf numFmtId="6" fontId="6" fillId="0" borderId="15" xfId="2" applyNumberFormat="1" applyFont="1" applyBorder="1" applyProtection="1">
      <protection locked="0"/>
    </xf>
    <xf numFmtId="0" fontId="6" fillId="0" borderId="8" xfId="2" applyFont="1" applyBorder="1" applyProtection="1">
      <protection locked="0"/>
    </xf>
    <xf numFmtId="0" fontId="15" fillId="0" borderId="0" xfId="2" applyFont="1" applyProtection="1"/>
    <xf numFmtId="6" fontId="16" fillId="2" borderId="4" xfId="2" applyNumberFormat="1" applyFont="1" applyFill="1" applyBorder="1" applyProtection="1"/>
    <xf numFmtId="6" fontId="16" fillId="2" borderId="0" xfId="2" applyNumberFormat="1" applyFont="1" applyFill="1" applyBorder="1" applyProtection="1"/>
    <xf numFmtId="0" fontId="16" fillId="2" borderId="4" xfId="2" applyFont="1" applyFill="1" applyBorder="1" applyProtection="1"/>
    <xf numFmtId="0" fontId="17" fillId="2" borderId="0" xfId="2" applyFont="1" applyFill="1" applyBorder="1" applyProtection="1"/>
    <xf numFmtId="0" fontId="16" fillId="2" borderId="6" xfId="2" applyFont="1" applyFill="1" applyBorder="1" applyAlignment="1" applyProtection="1">
      <alignment horizontal="center"/>
    </xf>
    <xf numFmtId="6" fontId="12" fillId="0" borderId="4" xfId="2" applyNumberFormat="1" applyFont="1" applyBorder="1" applyProtection="1"/>
    <xf numFmtId="0" fontId="10" fillId="0" borderId="1" xfId="2" applyFont="1" applyBorder="1" applyProtection="1"/>
    <xf numFmtId="0" fontId="12" fillId="0" borderId="3" xfId="2" applyFont="1" applyBorder="1" applyAlignment="1" applyProtection="1">
      <alignment horizontal="center"/>
    </xf>
    <xf numFmtId="9" fontId="10" fillId="0" borderId="4" xfId="2" applyNumberFormat="1" applyFont="1" applyBorder="1" applyProtection="1"/>
    <xf numFmtId="9" fontId="6" fillId="0" borderId="4" xfId="2" applyNumberFormat="1" applyFont="1" applyBorder="1" applyProtection="1"/>
    <xf numFmtId="166" fontId="12" fillId="2" borderId="4" xfId="2" applyNumberFormat="1" applyFont="1" applyFill="1" applyBorder="1" applyProtection="1"/>
    <xf numFmtId="166" fontId="12" fillId="2" borderId="0" xfId="2" applyNumberFormat="1" applyFont="1" applyFill="1" applyBorder="1" applyProtection="1"/>
    <xf numFmtId="0" fontId="16" fillId="2" borderId="6" xfId="2" applyFont="1" applyFill="1" applyBorder="1" applyProtection="1"/>
    <xf numFmtId="166" fontId="12" fillId="0" borderId="4" xfId="2" applyNumberFormat="1" applyFont="1" applyBorder="1" applyAlignment="1" applyProtection="1">
      <alignment horizontal="center"/>
    </xf>
    <xf numFmtId="166" fontId="12" fillId="0" borderId="0" xfId="2" applyNumberFormat="1" applyFont="1" applyBorder="1" applyAlignment="1" applyProtection="1">
      <alignment horizontal="center"/>
    </xf>
    <xf numFmtId="0" fontId="12" fillId="0" borderId="13" xfId="2" applyFont="1" applyBorder="1" applyProtection="1"/>
    <xf numFmtId="0" fontId="12" fillId="0" borderId="0" xfId="2" applyFont="1" applyBorder="1" applyAlignment="1" applyProtection="1">
      <alignment horizontal="center"/>
    </xf>
    <xf numFmtId="0" fontId="17" fillId="2" borderId="7" xfId="2" applyFont="1" applyFill="1" applyBorder="1" applyAlignment="1" applyProtection="1">
      <alignment horizontal="center"/>
    </xf>
    <xf numFmtId="0" fontId="17" fillId="2" borderId="8" xfId="2" applyFont="1" applyFill="1" applyBorder="1" applyAlignment="1" applyProtection="1">
      <alignment horizontal="center"/>
    </xf>
    <xf numFmtId="0" fontId="17" fillId="2" borderId="8" xfId="2" applyFont="1" applyFill="1" applyBorder="1" applyProtection="1"/>
    <xf numFmtId="0" fontId="17" fillId="2" borderId="8" xfId="2" applyFont="1" applyFill="1" applyBorder="1" applyAlignment="1" applyProtection="1">
      <alignment horizontal="center"/>
    </xf>
    <xf numFmtId="0" fontId="17" fillId="2" borderId="9" xfId="2" applyFont="1" applyFill="1" applyBorder="1" applyAlignment="1" applyProtection="1">
      <alignment horizontal="center"/>
    </xf>
    <xf numFmtId="0" fontId="9" fillId="0" borderId="4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7" fillId="0" borderId="17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vertical="center"/>
    </xf>
    <xf numFmtId="0" fontId="8" fillId="0" borderId="6" xfId="2" applyBorder="1" applyProtection="1"/>
    <xf numFmtId="0" fontId="18" fillId="2" borderId="10" xfId="2" applyFont="1" applyFill="1" applyBorder="1" applyAlignment="1" applyProtection="1">
      <alignment horizontal="center"/>
    </xf>
    <xf numFmtId="0" fontId="18" fillId="2" borderId="11" xfId="2" applyFont="1" applyFill="1" applyBorder="1" applyAlignment="1" applyProtection="1">
      <alignment horizontal="center"/>
    </xf>
    <xf numFmtId="0" fontId="18" fillId="2" borderId="12" xfId="2" applyFont="1" applyFill="1" applyBorder="1" applyAlignment="1" applyProtection="1">
      <alignment horizontal="center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zoomScale="75" zoomScaleNormal="75" workbookViewId="0">
      <selection activeCell="Q10" sqref="Q10"/>
    </sheetView>
  </sheetViews>
  <sheetFormatPr defaultColWidth="9.21875" defaultRowHeight="13.2" x14ac:dyDescent="0.25"/>
  <cols>
    <col min="1" max="1" width="2.77734375" style="2" customWidth="1"/>
    <col min="2" max="2" width="51.77734375" style="2" customWidth="1"/>
    <col min="3" max="3" width="14.77734375" style="2" customWidth="1"/>
    <col min="4" max="4" width="18.77734375" style="2" customWidth="1"/>
    <col min="5" max="5" width="2.77734375" style="2" customWidth="1"/>
    <col min="6" max="6" width="18.77734375" style="2" customWidth="1"/>
    <col min="7" max="7" width="2.77734375" style="2" customWidth="1"/>
    <col min="8" max="8" width="18.77734375" style="2" customWidth="1"/>
    <col min="9" max="9" width="2.77734375" style="2" customWidth="1"/>
    <col min="10" max="10" width="18.77734375" style="2" customWidth="1"/>
    <col min="11" max="11" width="2.77734375" style="2" customWidth="1"/>
    <col min="12" max="12" width="18.77734375" style="2" customWidth="1"/>
    <col min="13" max="13" width="9.21875" style="2"/>
    <col min="14" max="15" width="9.21875" style="2" bestFit="1" customWidth="1"/>
    <col min="16" max="16" width="11.44140625" style="2" bestFit="1" customWidth="1"/>
    <col min="17" max="18" width="9.21875" style="2" bestFit="1" customWidth="1"/>
    <col min="19" max="16384" width="9.21875" style="2"/>
  </cols>
  <sheetData>
    <row r="1" spans="1:20" ht="22.8" x14ac:dyDescent="0.4">
      <c r="A1" s="92" t="s">
        <v>93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0"/>
    </row>
    <row r="2" spans="1:20" ht="24.75" customHeight="1" x14ac:dyDescent="0.25">
      <c r="A2" s="89"/>
      <c r="B2" s="86"/>
      <c r="C2" s="86"/>
      <c r="D2" s="88" t="s">
        <v>92</v>
      </c>
      <c r="E2" s="86"/>
      <c r="F2" s="87">
        <v>2022</v>
      </c>
      <c r="G2" s="86"/>
      <c r="H2" s="86"/>
      <c r="I2" s="86"/>
      <c r="J2" s="86"/>
      <c r="K2" s="86"/>
      <c r="L2" s="85"/>
    </row>
    <row r="3" spans="1:20" ht="20.100000000000001" customHeight="1" x14ac:dyDescent="0.3">
      <c r="A3" s="84" t="s">
        <v>91</v>
      </c>
      <c r="B3" s="83"/>
      <c r="C3" s="82"/>
      <c r="D3" s="81" t="s">
        <v>90</v>
      </c>
      <c r="E3" s="81"/>
      <c r="F3" s="81" t="s">
        <v>89</v>
      </c>
      <c r="G3" s="81"/>
      <c r="H3" s="81" t="s">
        <v>88</v>
      </c>
      <c r="I3" s="81"/>
      <c r="J3" s="81" t="s">
        <v>87</v>
      </c>
      <c r="K3" s="81"/>
      <c r="L3" s="80" t="s">
        <v>86</v>
      </c>
    </row>
    <row r="4" spans="1:20" ht="9.75" customHeight="1" x14ac:dyDescent="0.25">
      <c r="A4" s="13"/>
      <c r="B4" s="79"/>
      <c r="C4" s="78"/>
      <c r="D4" s="77"/>
      <c r="E4" s="77"/>
      <c r="F4" s="77"/>
      <c r="G4" s="77"/>
      <c r="H4" s="77"/>
      <c r="I4" s="77"/>
      <c r="J4" s="77"/>
      <c r="K4" s="77"/>
      <c r="L4" s="76"/>
    </row>
    <row r="5" spans="1:20" ht="20.100000000000001" customHeight="1" x14ac:dyDescent="0.3">
      <c r="A5" s="75"/>
      <c r="B5" s="66" t="s">
        <v>85</v>
      </c>
      <c r="C5" s="65"/>
      <c r="D5" s="74"/>
      <c r="E5" s="74"/>
      <c r="F5" s="74"/>
      <c r="G5" s="74"/>
      <c r="H5" s="74"/>
      <c r="I5" s="74"/>
      <c r="J5" s="74"/>
      <c r="K5" s="74"/>
      <c r="L5" s="73"/>
      <c r="N5" s="19"/>
      <c r="O5" s="19"/>
      <c r="P5" s="19"/>
      <c r="Q5" s="19"/>
      <c r="R5" s="19"/>
      <c r="S5" s="19"/>
      <c r="T5" s="19"/>
    </row>
    <row r="6" spans="1:20" ht="21" customHeight="1" x14ac:dyDescent="0.3">
      <c r="A6" s="13"/>
      <c r="B6" s="61" t="s">
        <v>84</v>
      </c>
      <c r="C6" s="72"/>
      <c r="D6" s="36"/>
      <c r="E6" s="22"/>
      <c r="F6" s="36"/>
      <c r="G6" s="22"/>
      <c r="H6" s="36">
        <v>21000</v>
      </c>
      <c r="I6" s="22"/>
      <c r="J6" s="36">
        <v>6000</v>
      </c>
      <c r="K6" s="22"/>
      <c r="L6" s="8">
        <f>SUM(D6:J6)</f>
        <v>27000</v>
      </c>
      <c r="N6" s="19"/>
      <c r="O6" s="52"/>
      <c r="P6" s="52"/>
      <c r="Q6" s="52"/>
      <c r="R6" s="52"/>
      <c r="S6" s="19"/>
      <c r="T6" s="19"/>
    </row>
    <row r="7" spans="1:20" ht="21" customHeight="1" x14ac:dyDescent="0.3">
      <c r="A7" s="13"/>
      <c r="B7" s="61" t="s">
        <v>83</v>
      </c>
      <c r="C7" s="71"/>
      <c r="D7" s="51"/>
      <c r="E7" s="22"/>
      <c r="F7" s="51">
        <v>650</v>
      </c>
      <c r="G7" s="22"/>
      <c r="H7" s="51"/>
      <c r="I7" s="22"/>
      <c r="J7" s="51">
        <v>1000</v>
      </c>
      <c r="K7" s="22"/>
      <c r="L7" s="46">
        <f>SUM(D7:J7)</f>
        <v>1650</v>
      </c>
      <c r="N7" s="19"/>
      <c r="O7" s="52"/>
      <c r="P7" s="52"/>
      <c r="Q7" s="52"/>
      <c r="R7" s="52"/>
      <c r="S7" s="19"/>
      <c r="T7" s="19"/>
    </row>
    <row r="8" spans="1:20" ht="21" customHeight="1" x14ac:dyDescent="0.3">
      <c r="A8" s="13"/>
      <c r="B8" s="61" t="s">
        <v>82</v>
      </c>
      <c r="C8" s="71"/>
      <c r="D8" s="51"/>
      <c r="E8" s="22"/>
      <c r="F8" s="51"/>
      <c r="G8" s="22"/>
      <c r="H8" s="51">
        <v>450</v>
      </c>
      <c r="I8" s="22"/>
      <c r="J8" s="51"/>
      <c r="K8" s="22"/>
      <c r="L8" s="46">
        <f>SUM(D8:J8)</f>
        <v>450</v>
      </c>
      <c r="N8" s="19"/>
      <c r="O8" s="52"/>
      <c r="P8" s="52"/>
      <c r="Q8" s="52"/>
      <c r="R8" s="52"/>
      <c r="S8" s="19"/>
      <c r="T8" s="19"/>
    </row>
    <row r="9" spans="1:20" ht="21" customHeight="1" x14ac:dyDescent="0.3">
      <c r="A9" s="13"/>
      <c r="B9" s="49" t="s">
        <v>81</v>
      </c>
      <c r="C9" s="71"/>
      <c r="D9" s="51"/>
      <c r="E9" s="22"/>
      <c r="F9" s="51"/>
      <c r="G9" s="22"/>
      <c r="H9" s="51"/>
      <c r="I9" s="22"/>
      <c r="J9" s="51"/>
      <c r="K9" s="22"/>
      <c r="L9" s="46">
        <f>SUM(D9:J9)</f>
        <v>0</v>
      </c>
      <c r="N9" s="19"/>
      <c r="O9" s="52"/>
      <c r="P9" s="52"/>
      <c r="Q9" s="52"/>
      <c r="R9" s="52"/>
      <c r="S9" s="19"/>
      <c r="T9" s="19"/>
    </row>
    <row r="10" spans="1:20" ht="21" customHeight="1" x14ac:dyDescent="0.3">
      <c r="A10" s="13"/>
      <c r="B10" s="49" t="s">
        <v>80</v>
      </c>
      <c r="C10" s="71"/>
      <c r="D10" s="51"/>
      <c r="E10" s="22"/>
      <c r="F10" s="51"/>
      <c r="G10" s="22"/>
      <c r="H10" s="51"/>
      <c r="I10" s="22"/>
      <c r="J10" s="51"/>
      <c r="K10" s="22"/>
      <c r="L10" s="46">
        <f>SUM(D10:J10)</f>
        <v>0</v>
      </c>
      <c r="N10" s="19"/>
      <c r="O10" s="52"/>
      <c r="P10" s="52"/>
      <c r="Q10" s="52"/>
      <c r="R10" s="52"/>
      <c r="S10" s="19"/>
      <c r="T10" s="19"/>
    </row>
    <row r="11" spans="1:20" ht="21" customHeight="1" x14ac:dyDescent="0.3">
      <c r="A11" s="13"/>
      <c r="B11" s="49" t="s">
        <v>79</v>
      </c>
      <c r="C11" s="71"/>
      <c r="D11" s="51">
        <v>8000</v>
      </c>
      <c r="E11" s="22"/>
      <c r="F11" s="51">
        <v>8000</v>
      </c>
      <c r="G11" s="22"/>
      <c r="H11" s="51">
        <v>8000</v>
      </c>
      <c r="I11" s="22"/>
      <c r="J11" s="51">
        <v>8000</v>
      </c>
      <c r="K11" s="22"/>
      <c r="L11" s="46">
        <f>SUM(D11:J11)</f>
        <v>32000</v>
      </c>
      <c r="N11" s="19"/>
      <c r="O11" s="52"/>
      <c r="P11" s="52"/>
      <c r="Q11" s="52"/>
      <c r="R11" s="52"/>
      <c r="S11" s="19"/>
      <c r="T11" s="19"/>
    </row>
    <row r="12" spans="1:20" ht="6" customHeight="1" thickBot="1" x14ac:dyDescent="0.35">
      <c r="A12" s="70"/>
      <c r="B12" s="44"/>
      <c r="C12" s="69"/>
      <c r="D12" s="41"/>
      <c r="E12" s="41"/>
      <c r="F12" s="41"/>
      <c r="G12" s="41"/>
      <c r="H12" s="41"/>
      <c r="I12" s="41"/>
      <c r="J12" s="41"/>
      <c r="K12" s="41"/>
      <c r="L12" s="40"/>
      <c r="N12" s="19"/>
      <c r="O12" s="52"/>
      <c r="P12" s="52"/>
      <c r="Q12" s="52"/>
      <c r="R12" s="52"/>
      <c r="S12" s="19"/>
      <c r="T12" s="19"/>
    </row>
    <row r="13" spans="1:20" ht="21" customHeight="1" x14ac:dyDescent="0.3">
      <c r="A13" s="13" t="s">
        <v>0</v>
      </c>
      <c r="B13" s="12" t="s">
        <v>78</v>
      </c>
      <c r="C13" s="39"/>
      <c r="D13" s="10">
        <f>SUM(D6:D11)</f>
        <v>8000</v>
      </c>
      <c r="E13" s="9"/>
      <c r="F13" s="10">
        <f>SUM(F6:F11)</f>
        <v>8650</v>
      </c>
      <c r="G13" s="9"/>
      <c r="H13" s="10">
        <f>SUM(H6:H11)</f>
        <v>29450</v>
      </c>
      <c r="I13" s="9"/>
      <c r="J13" s="10">
        <f>SUM(J6:J11)</f>
        <v>15000</v>
      </c>
      <c r="K13" s="9"/>
      <c r="L13" s="8">
        <f>SUM(L6:L11)</f>
        <v>61100</v>
      </c>
      <c r="N13" s="19"/>
      <c r="O13" s="19"/>
      <c r="P13" s="19"/>
      <c r="Q13" s="19"/>
      <c r="R13" s="19"/>
      <c r="S13" s="19"/>
      <c r="T13" s="19"/>
    </row>
    <row r="14" spans="1:20" ht="9" customHeight="1" x14ac:dyDescent="0.25">
      <c r="A14" s="13"/>
      <c r="B14" s="25"/>
      <c r="C14" s="16"/>
      <c r="D14" s="15"/>
      <c r="E14" s="15"/>
      <c r="F14" s="15"/>
      <c r="G14" s="15"/>
      <c r="H14" s="15"/>
      <c r="I14" s="15"/>
      <c r="J14" s="15"/>
      <c r="K14" s="15"/>
      <c r="L14" s="68"/>
      <c r="N14" s="19"/>
      <c r="O14" s="19"/>
      <c r="P14" s="19"/>
      <c r="Q14" s="19"/>
      <c r="R14" s="19"/>
      <c r="S14" s="19"/>
      <c r="T14" s="19"/>
    </row>
    <row r="15" spans="1:20" ht="20.100000000000001" customHeight="1" thickBot="1" x14ac:dyDescent="0.35">
      <c r="A15" s="67"/>
      <c r="B15" s="66" t="s">
        <v>77</v>
      </c>
      <c r="C15" s="65"/>
      <c r="D15" s="64"/>
      <c r="E15" s="64"/>
      <c r="F15" s="64"/>
      <c r="G15" s="64"/>
      <c r="H15" s="64"/>
      <c r="I15" s="64"/>
      <c r="J15" s="64"/>
      <c r="K15" s="64"/>
      <c r="L15" s="63"/>
      <c r="M15" s="62" t="s">
        <v>76</v>
      </c>
      <c r="N15" s="19"/>
      <c r="O15" s="19"/>
      <c r="P15" s="19"/>
      <c r="Q15" s="19"/>
      <c r="R15" s="19"/>
      <c r="S15" s="19"/>
      <c r="T15" s="19"/>
    </row>
    <row r="16" spans="1:20" ht="21" customHeight="1" x14ac:dyDescent="0.3">
      <c r="A16" s="13"/>
      <c r="B16" s="61" t="s">
        <v>75</v>
      </c>
      <c r="C16" s="39"/>
      <c r="D16" s="60"/>
      <c r="E16" s="22"/>
      <c r="F16" s="60"/>
      <c r="G16" s="59"/>
      <c r="H16" s="60"/>
      <c r="I16" s="59"/>
      <c r="J16" s="60"/>
      <c r="K16" s="59"/>
      <c r="L16" s="58">
        <f>SUM(D16:J16)</f>
        <v>0</v>
      </c>
      <c r="M16" s="50"/>
      <c r="N16" s="19" t="s">
        <v>74</v>
      </c>
      <c r="O16" s="52"/>
      <c r="P16" s="52"/>
      <c r="Q16" s="52"/>
      <c r="R16" s="52"/>
      <c r="S16" s="19"/>
      <c r="T16" s="19"/>
    </row>
    <row r="17" spans="1:20" ht="21" customHeight="1" x14ac:dyDescent="0.3">
      <c r="A17" s="13"/>
      <c r="B17" s="49" t="s">
        <v>73</v>
      </c>
      <c r="C17" s="39"/>
      <c r="D17" s="51"/>
      <c r="E17" s="22"/>
      <c r="F17" s="51"/>
      <c r="G17" s="22"/>
      <c r="H17" s="51"/>
      <c r="I17" s="22"/>
      <c r="J17" s="51"/>
      <c r="K17" s="22"/>
      <c r="L17" s="46">
        <f>SUM(D17:J17)</f>
        <v>0</v>
      </c>
      <c r="M17" s="50"/>
      <c r="N17" s="19"/>
      <c r="O17" s="52"/>
      <c r="P17" s="52"/>
      <c r="Q17" s="52"/>
      <c r="R17" s="52"/>
      <c r="S17" s="19"/>
      <c r="T17" s="19"/>
    </row>
    <row r="18" spans="1:20" ht="21" customHeight="1" x14ac:dyDescent="0.3">
      <c r="A18" s="13"/>
      <c r="B18" s="49" t="s">
        <v>72</v>
      </c>
      <c r="C18" s="39"/>
      <c r="D18" s="51"/>
      <c r="E18" s="22"/>
      <c r="F18" s="51"/>
      <c r="G18" s="22"/>
      <c r="H18" s="51"/>
      <c r="I18" s="22"/>
      <c r="J18" s="51"/>
      <c r="K18" s="22"/>
      <c r="L18" s="46">
        <f>SUM(D18:J18)</f>
        <v>0</v>
      </c>
      <c r="M18" s="50"/>
      <c r="N18" s="19"/>
      <c r="O18" s="52"/>
      <c r="P18" s="52"/>
      <c r="Q18" s="52"/>
      <c r="R18" s="52"/>
      <c r="S18" s="19"/>
      <c r="T18" s="19"/>
    </row>
    <row r="19" spans="1:20" ht="21" customHeight="1" x14ac:dyDescent="0.3">
      <c r="A19" s="13"/>
      <c r="B19" s="49" t="s">
        <v>71</v>
      </c>
      <c r="C19" s="39"/>
      <c r="D19" s="51"/>
      <c r="E19" s="22"/>
      <c r="F19" s="51"/>
      <c r="G19" s="22"/>
      <c r="H19" s="51"/>
      <c r="I19" s="22"/>
      <c r="J19" s="51"/>
      <c r="K19" s="22"/>
      <c r="L19" s="46">
        <f>SUM(D19:J19)</f>
        <v>0</v>
      </c>
      <c r="M19" s="50"/>
      <c r="N19" s="19"/>
      <c r="O19" s="52"/>
      <c r="P19" s="52"/>
      <c r="Q19" s="52"/>
      <c r="R19" s="52"/>
      <c r="S19" s="19"/>
      <c r="T19" s="19"/>
    </row>
    <row r="20" spans="1:20" ht="21" customHeight="1" x14ac:dyDescent="0.3">
      <c r="A20" s="13"/>
      <c r="B20" s="49" t="s">
        <v>70</v>
      </c>
      <c r="C20" s="39"/>
      <c r="D20" s="51"/>
      <c r="E20" s="22"/>
      <c r="F20" s="51"/>
      <c r="G20" s="22"/>
      <c r="H20" s="51"/>
      <c r="I20" s="22"/>
      <c r="J20" s="51"/>
      <c r="K20" s="22"/>
      <c r="L20" s="46">
        <f>SUM(D20:J20)</f>
        <v>0</v>
      </c>
      <c r="M20" s="50"/>
      <c r="N20" s="19"/>
      <c r="O20" s="52"/>
      <c r="P20" s="56"/>
      <c r="Q20" s="52"/>
      <c r="R20" s="52"/>
      <c r="S20" s="19"/>
      <c r="T20" s="19"/>
    </row>
    <row r="21" spans="1:20" ht="21" customHeight="1" x14ac:dyDescent="0.3">
      <c r="A21" s="13"/>
      <c r="B21" s="49" t="s">
        <v>69</v>
      </c>
      <c r="C21" s="39"/>
      <c r="D21" s="51">
        <v>750</v>
      </c>
      <c r="E21" s="22"/>
      <c r="F21" s="51"/>
      <c r="G21" s="22"/>
      <c r="H21" s="51"/>
      <c r="I21" s="22"/>
      <c r="J21" s="51">
        <v>3800</v>
      </c>
      <c r="K21" s="22"/>
      <c r="L21" s="46">
        <f>SUM(D21:J21)</f>
        <v>4550</v>
      </c>
      <c r="M21" s="50"/>
      <c r="N21" s="19"/>
      <c r="O21" s="52"/>
      <c r="P21" s="56"/>
      <c r="Q21" s="55"/>
      <c r="R21" s="52"/>
      <c r="S21" s="19"/>
      <c r="T21" s="19"/>
    </row>
    <row r="22" spans="1:20" ht="21" customHeight="1" x14ac:dyDescent="0.3">
      <c r="A22" s="13"/>
      <c r="B22" s="49" t="s">
        <v>68</v>
      </c>
      <c r="C22" s="39"/>
      <c r="D22" s="51"/>
      <c r="E22" s="22"/>
      <c r="F22" s="51">
        <v>450</v>
      </c>
      <c r="G22" s="22"/>
      <c r="H22" s="51"/>
      <c r="I22" s="22"/>
      <c r="J22" s="51">
        <v>700</v>
      </c>
      <c r="K22" s="22"/>
      <c r="L22" s="46">
        <f>SUM(D22:J22)</f>
        <v>1150</v>
      </c>
      <c r="M22" s="50"/>
      <c r="N22" s="19"/>
      <c r="O22" s="52"/>
      <c r="P22" s="56"/>
      <c r="Q22" s="55"/>
      <c r="R22" s="52"/>
      <c r="S22" s="19"/>
      <c r="T22" s="19"/>
    </row>
    <row r="23" spans="1:20" ht="21" customHeight="1" x14ac:dyDescent="0.3">
      <c r="A23" s="13"/>
      <c r="B23" s="49" t="s">
        <v>67</v>
      </c>
      <c r="C23" s="39"/>
      <c r="D23" s="51"/>
      <c r="E23" s="22"/>
      <c r="F23" s="51"/>
      <c r="G23" s="22"/>
      <c r="H23" s="51">
        <v>500</v>
      </c>
      <c r="I23" s="22"/>
      <c r="J23" s="51">
        <v>100</v>
      </c>
      <c r="K23" s="22"/>
      <c r="L23" s="46">
        <f>SUM(D23:J23)</f>
        <v>600</v>
      </c>
      <c r="M23" s="50"/>
      <c r="N23" s="19"/>
      <c r="O23" s="52"/>
      <c r="P23" s="56"/>
      <c r="Q23" s="55"/>
      <c r="R23" s="52"/>
      <c r="S23" s="19"/>
      <c r="T23" s="19"/>
    </row>
    <row r="24" spans="1:20" ht="21" customHeight="1" x14ac:dyDescent="0.3">
      <c r="A24" s="13"/>
      <c r="B24" s="49" t="s">
        <v>66</v>
      </c>
      <c r="C24" s="39"/>
      <c r="D24" s="51"/>
      <c r="E24" s="22"/>
      <c r="F24" s="51">
        <v>2200</v>
      </c>
      <c r="G24" s="22"/>
      <c r="H24" s="51">
        <v>3000</v>
      </c>
      <c r="I24" s="22"/>
      <c r="J24" s="51"/>
      <c r="K24" s="22"/>
      <c r="L24" s="46">
        <f>SUM(D24:J24)</f>
        <v>5200</v>
      </c>
      <c r="M24" s="50"/>
      <c r="N24" s="19"/>
      <c r="O24" s="52"/>
      <c r="P24" s="56"/>
      <c r="Q24" s="55"/>
      <c r="R24" s="52"/>
      <c r="S24" s="19"/>
      <c r="T24" s="19"/>
    </row>
    <row r="25" spans="1:20" ht="21" customHeight="1" x14ac:dyDescent="0.3">
      <c r="A25" s="13"/>
      <c r="B25" s="49" t="s">
        <v>65</v>
      </c>
      <c r="C25" s="39"/>
      <c r="D25" s="51">
        <v>1000</v>
      </c>
      <c r="E25" s="22"/>
      <c r="F25" s="51"/>
      <c r="G25" s="22"/>
      <c r="H25" s="51"/>
      <c r="I25" s="22"/>
      <c r="J25" s="51"/>
      <c r="K25" s="22"/>
      <c r="L25" s="46">
        <f>SUM(D25:J25)</f>
        <v>1000</v>
      </c>
      <c r="M25" s="50"/>
      <c r="N25" s="19"/>
      <c r="O25" s="52"/>
      <c r="P25" s="56"/>
      <c r="Q25" s="55"/>
      <c r="R25" s="52"/>
      <c r="S25" s="19"/>
      <c r="T25" s="19"/>
    </row>
    <row r="26" spans="1:20" ht="21" customHeight="1" x14ac:dyDescent="0.3">
      <c r="A26" s="13"/>
      <c r="B26" s="49" t="s">
        <v>64</v>
      </c>
      <c r="C26" s="39"/>
      <c r="D26" s="51"/>
      <c r="E26" s="22"/>
      <c r="F26" s="51"/>
      <c r="G26" s="22"/>
      <c r="H26" s="51"/>
      <c r="I26" s="22"/>
      <c r="J26" s="51"/>
      <c r="K26" s="22"/>
      <c r="L26" s="46">
        <f>SUM(D26:J26)</f>
        <v>0</v>
      </c>
      <c r="M26" s="50"/>
      <c r="N26" s="19"/>
      <c r="O26" s="52"/>
      <c r="P26" s="57"/>
      <c r="Q26" s="55"/>
      <c r="R26" s="52"/>
      <c r="S26" s="19"/>
      <c r="T26" s="19"/>
    </row>
    <row r="27" spans="1:20" ht="21" customHeight="1" x14ac:dyDescent="0.3">
      <c r="A27" s="13"/>
      <c r="B27" s="49" t="s">
        <v>63</v>
      </c>
      <c r="C27" s="39"/>
      <c r="D27" s="51"/>
      <c r="E27" s="22"/>
      <c r="F27" s="51"/>
      <c r="G27" s="22"/>
      <c r="H27" s="51"/>
      <c r="I27" s="22"/>
      <c r="J27" s="51"/>
      <c r="K27" s="22"/>
      <c r="L27" s="46">
        <f>SUM(D27:J27)</f>
        <v>0</v>
      </c>
      <c r="M27" s="50"/>
      <c r="N27" s="19"/>
      <c r="O27" s="52"/>
      <c r="P27" s="52"/>
      <c r="Q27" s="52"/>
      <c r="R27" s="52"/>
      <c r="S27" s="19"/>
      <c r="T27" s="19"/>
    </row>
    <row r="28" spans="1:20" ht="21" customHeight="1" x14ac:dyDescent="0.3">
      <c r="A28" s="13"/>
      <c r="B28" s="49" t="s">
        <v>62</v>
      </c>
      <c r="C28" s="39"/>
      <c r="D28" s="51"/>
      <c r="E28" s="22"/>
      <c r="F28" s="51"/>
      <c r="G28" s="22"/>
      <c r="H28" s="51"/>
      <c r="I28" s="22"/>
      <c r="J28" s="51"/>
      <c r="K28" s="22"/>
      <c r="L28" s="46">
        <f>SUM(D28:J28)</f>
        <v>0</v>
      </c>
      <c r="M28" s="50"/>
      <c r="N28" s="19"/>
      <c r="O28" s="52"/>
      <c r="P28" s="52"/>
      <c r="Q28" s="52"/>
      <c r="R28" s="52"/>
      <c r="S28" s="19"/>
      <c r="T28" s="19"/>
    </row>
    <row r="29" spans="1:20" ht="21" customHeight="1" x14ac:dyDescent="0.3">
      <c r="A29" s="13"/>
      <c r="B29" s="49" t="s">
        <v>61</v>
      </c>
      <c r="C29" s="39"/>
      <c r="D29" s="51"/>
      <c r="E29" s="22"/>
      <c r="F29" s="51"/>
      <c r="G29" s="22"/>
      <c r="H29" s="51"/>
      <c r="I29" s="22"/>
      <c r="J29" s="51"/>
      <c r="K29" s="22"/>
      <c r="L29" s="46">
        <f>SUM(D29:J29)</f>
        <v>0</v>
      </c>
      <c r="M29" s="50"/>
      <c r="N29" s="19"/>
      <c r="O29" s="52"/>
      <c r="P29" s="56"/>
      <c r="Q29" s="55"/>
      <c r="R29" s="52"/>
      <c r="S29" s="19"/>
      <c r="T29" s="19"/>
    </row>
    <row r="30" spans="1:20" ht="21" customHeight="1" x14ac:dyDescent="0.3">
      <c r="A30" s="13"/>
      <c r="B30" s="49" t="s">
        <v>60</v>
      </c>
      <c r="C30" s="39"/>
      <c r="D30" s="51"/>
      <c r="E30" s="22"/>
      <c r="F30" s="51">
        <v>300</v>
      </c>
      <c r="G30" s="22"/>
      <c r="H30" s="51"/>
      <c r="I30" s="22"/>
      <c r="J30" s="51"/>
      <c r="K30" s="22"/>
      <c r="L30" s="46">
        <f>SUM(D30:J30)</f>
        <v>300</v>
      </c>
      <c r="M30" s="50"/>
      <c r="N30" s="19"/>
      <c r="O30" s="52"/>
      <c r="P30" s="52"/>
      <c r="Q30" s="52"/>
      <c r="R30" s="52"/>
      <c r="S30" s="19"/>
      <c r="T30" s="19"/>
    </row>
    <row r="31" spans="1:20" ht="21" customHeight="1" x14ac:dyDescent="0.3">
      <c r="A31" s="13"/>
      <c r="B31" s="49" t="s">
        <v>59</v>
      </c>
      <c r="C31" s="39"/>
      <c r="D31" s="51"/>
      <c r="E31" s="22"/>
      <c r="F31" s="51"/>
      <c r="G31" s="22"/>
      <c r="H31" s="51"/>
      <c r="I31" s="22"/>
      <c r="J31" s="51"/>
      <c r="K31" s="22"/>
      <c r="L31" s="46">
        <f>SUM(D31:J31)</f>
        <v>0</v>
      </c>
      <c r="M31" s="50"/>
      <c r="N31" s="19"/>
      <c r="O31" s="52"/>
      <c r="P31" s="52"/>
      <c r="Q31" s="54"/>
      <c r="R31" s="52"/>
      <c r="S31" s="19"/>
      <c r="T31" s="19"/>
    </row>
    <row r="32" spans="1:20" ht="21" customHeight="1" x14ac:dyDescent="0.3">
      <c r="A32" s="13"/>
      <c r="B32" s="49" t="s">
        <v>58</v>
      </c>
      <c r="C32" s="39"/>
      <c r="D32" s="51"/>
      <c r="E32" s="22"/>
      <c r="F32" s="51"/>
      <c r="G32" s="22"/>
      <c r="H32" s="51"/>
      <c r="I32" s="22"/>
      <c r="J32" s="51"/>
      <c r="K32" s="22"/>
      <c r="L32" s="46">
        <f>SUM(D32:J32)</f>
        <v>0</v>
      </c>
      <c r="M32" s="50"/>
      <c r="N32" s="19"/>
      <c r="O32" s="52"/>
      <c r="P32" s="52"/>
      <c r="Q32" s="52"/>
      <c r="R32" s="52"/>
      <c r="S32" s="19"/>
      <c r="T32" s="19"/>
    </row>
    <row r="33" spans="1:20" ht="21" customHeight="1" x14ac:dyDescent="0.3">
      <c r="A33" s="13"/>
      <c r="B33" s="49" t="s">
        <v>57</v>
      </c>
      <c r="C33" s="39"/>
      <c r="D33" s="51">
        <v>100</v>
      </c>
      <c r="E33" s="22"/>
      <c r="F33" s="51"/>
      <c r="G33" s="22"/>
      <c r="H33" s="51"/>
      <c r="I33" s="22"/>
      <c r="J33" s="51">
        <v>100</v>
      </c>
      <c r="K33" s="22"/>
      <c r="L33" s="46">
        <f>SUM(D33:J33)</f>
        <v>200</v>
      </c>
      <c r="M33" s="50"/>
      <c r="N33" s="19"/>
      <c r="O33" s="52"/>
      <c r="P33" s="52"/>
      <c r="Q33" s="52"/>
      <c r="R33" s="52"/>
      <c r="S33" s="19"/>
      <c r="T33" s="19"/>
    </row>
    <row r="34" spans="1:20" ht="21" customHeight="1" x14ac:dyDescent="0.3">
      <c r="A34" s="13"/>
      <c r="B34" s="49" t="s">
        <v>56</v>
      </c>
      <c r="C34" s="39"/>
      <c r="D34" s="51"/>
      <c r="E34" s="22"/>
      <c r="F34" s="51">
        <v>1000</v>
      </c>
      <c r="G34" s="22"/>
      <c r="H34" s="51"/>
      <c r="I34" s="22"/>
      <c r="J34" s="51">
        <v>1000</v>
      </c>
      <c r="K34" s="22"/>
      <c r="L34" s="46">
        <f>SUM(D34:J34)</f>
        <v>2000</v>
      </c>
      <c r="M34" s="50"/>
      <c r="N34" s="19"/>
      <c r="O34" s="52"/>
      <c r="P34" s="52"/>
      <c r="Q34" s="52"/>
      <c r="R34" s="52"/>
      <c r="S34" s="19"/>
      <c r="T34" s="19"/>
    </row>
    <row r="35" spans="1:20" ht="21" customHeight="1" x14ac:dyDescent="0.3">
      <c r="A35" s="13"/>
      <c r="B35" s="49" t="s">
        <v>55</v>
      </c>
      <c r="C35" s="39"/>
      <c r="D35" s="51">
        <v>25</v>
      </c>
      <c r="E35" s="22"/>
      <c r="F35" s="51">
        <v>20</v>
      </c>
      <c r="G35" s="22"/>
      <c r="H35" s="51">
        <v>20</v>
      </c>
      <c r="I35" s="22"/>
      <c r="J35" s="51">
        <v>25</v>
      </c>
      <c r="K35" s="22"/>
      <c r="L35" s="46">
        <f>SUM(D35:J35)</f>
        <v>90</v>
      </c>
      <c r="M35" s="50"/>
      <c r="N35" s="19"/>
      <c r="O35" s="52"/>
      <c r="P35" s="52"/>
      <c r="Q35" s="52"/>
      <c r="R35" s="52"/>
      <c r="S35" s="19"/>
      <c r="T35" s="19"/>
    </row>
    <row r="36" spans="1:20" ht="21" customHeight="1" x14ac:dyDescent="0.3">
      <c r="A36" s="13"/>
      <c r="B36" s="49" t="s">
        <v>54</v>
      </c>
      <c r="C36" s="39"/>
      <c r="D36" s="51"/>
      <c r="E36" s="22"/>
      <c r="F36" s="51">
        <v>931</v>
      </c>
      <c r="G36" s="22"/>
      <c r="H36" s="51"/>
      <c r="I36" s="22"/>
      <c r="J36" s="51">
        <v>931</v>
      </c>
      <c r="K36" s="22"/>
      <c r="L36" s="46">
        <f>SUM(D36:J36)</f>
        <v>1862</v>
      </c>
      <c r="N36" s="19"/>
      <c r="O36" s="52"/>
      <c r="P36" s="52"/>
      <c r="Q36" s="52"/>
      <c r="R36" s="52"/>
      <c r="S36" s="19"/>
      <c r="T36" s="19"/>
    </row>
    <row r="37" spans="1:20" ht="21" customHeight="1" x14ac:dyDescent="0.3">
      <c r="A37" s="13"/>
      <c r="B37" s="49" t="s">
        <v>53</v>
      </c>
      <c r="C37" s="39"/>
      <c r="D37" s="51"/>
      <c r="E37" s="22"/>
      <c r="F37" s="51"/>
      <c r="G37" s="22"/>
      <c r="H37" s="51">
        <v>1000</v>
      </c>
      <c r="I37" s="22"/>
      <c r="J37" s="51">
        <v>322</v>
      </c>
      <c r="K37" s="22"/>
      <c r="L37" s="46">
        <f>SUM(D37:J37)</f>
        <v>1322</v>
      </c>
      <c r="N37" s="19"/>
      <c r="O37" s="52"/>
      <c r="P37" s="52"/>
      <c r="Q37" s="52"/>
      <c r="R37" s="52"/>
      <c r="S37" s="19"/>
      <c r="T37" s="19"/>
    </row>
    <row r="38" spans="1:20" ht="21" customHeight="1" x14ac:dyDescent="0.3">
      <c r="A38" s="13"/>
      <c r="B38" s="49" t="s">
        <v>7</v>
      </c>
      <c r="C38" s="39"/>
      <c r="D38" s="51">
        <v>400</v>
      </c>
      <c r="E38" s="22"/>
      <c r="F38" s="53">
        <v>400</v>
      </c>
      <c r="G38" s="22"/>
      <c r="H38" s="51">
        <v>400</v>
      </c>
      <c r="I38" s="22"/>
      <c r="J38" s="51">
        <v>400</v>
      </c>
      <c r="K38" s="22"/>
      <c r="L38" s="46">
        <f>SUM(D38:J38)</f>
        <v>1600</v>
      </c>
      <c r="N38" s="19"/>
      <c r="O38" s="52"/>
      <c r="P38" s="52"/>
      <c r="Q38" s="52"/>
      <c r="R38" s="52"/>
      <c r="S38" s="19"/>
      <c r="T38" s="19"/>
    </row>
    <row r="39" spans="1:20" ht="21" customHeight="1" x14ac:dyDescent="0.3">
      <c r="A39" s="13"/>
      <c r="B39" s="49" t="s">
        <v>52</v>
      </c>
      <c r="C39" s="39"/>
      <c r="D39" s="51"/>
      <c r="E39" s="22"/>
      <c r="F39" s="51"/>
      <c r="G39" s="22"/>
      <c r="H39" s="51"/>
      <c r="I39" s="22"/>
      <c r="J39" s="51"/>
      <c r="K39" s="22"/>
      <c r="L39" s="46">
        <f>SUM(D39:J39)</f>
        <v>0</v>
      </c>
      <c r="N39" s="19"/>
      <c r="O39" s="52"/>
      <c r="P39" s="52"/>
      <c r="Q39" s="52"/>
      <c r="R39" s="52"/>
      <c r="S39" s="19"/>
      <c r="T39" s="19"/>
    </row>
    <row r="40" spans="1:20" ht="21" customHeight="1" x14ac:dyDescent="0.3">
      <c r="A40" s="13"/>
      <c r="B40" s="49" t="s">
        <v>51</v>
      </c>
      <c r="C40" s="39"/>
      <c r="D40" s="47">
        <v>712</v>
      </c>
      <c r="E40" s="22"/>
      <c r="F40" s="47">
        <v>713</v>
      </c>
      <c r="G40" s="22"/>
      <c r="H40" s="47">
        <v>712</v>
      </c>
      <c r="I40" s="22"/>
      <c r="J40" s="47">
        <v>713</v>
      </c>
      <c r="K40" s="22"/>
      <c r="L40" s="46">
        <f>SUM(D40:J40)</f>
        <v>2850</v>
      </c>
      <c r="M40" s="50"/>
      <c r="N40" s="19"/>
      <c r="O40" s="19"/>
      <c r="P40" s="19"/>
      <c r="Q40" s="19"/>
      <c r="R40" s="19"/>
      <c r="S40" s="19"/>
      <c r="T40" s="19"/>
    </row>
    <row r="41" spans="1:20" ht="21" customHeight="1" x14ac:dyDescent="0.3">
      <c r="A41" s="13"/>
      <c r="B41" s="49" t="s">
        <v>50</v>
      </c>
      <c r="C41" s="39"/>
      <c r="D41" s="47">
        <f>1250/4</f>
        <v>312.5</v>
      </c>
      <c r="E41" s="22"/>
      <c r="F41" s="47">
        <v>312</v>
      </c>
      <c r="G41" s="22"/>
      <c r="H41" s="47">
        <v>313</v>
      </c>
      <c r="I41" s="22"/>
      <c r="J41" s="47">
        <v>312</v>
      </c>
      <c r="K41" s="22"/>
      <c r="L41" s="46">
        <f>SUM(D41:J41)</f>
        <v>1249.5</v>
      </c>
      <c r="M41" s="50"/>
      <c r="N41" s="19"/>
      <c r="O41" s="19"/>
      <c r="P41" s="19"/>
      <c r="Q41" s="19"/>
      <c r="R41" s="19"/>
      <c r="S41" s="19"/>
      <c r="T41" s="19"/>
    </row>
    <row r="42" spans="1:20" ht="21" customHeight="1" x14ac:dyDescent="0.3">
      <c r="A42" s="13"/>
      <c r="B42" s="49" t="s">
        <v>49</v>
      </c>
      <c r="C42" s="39"/>
      <c r="D42" s="51">
        <v>5000</v>
      </c>
      <c r="E42" s="22"/>
      <c r="F42" s="51">
        <v>6000</v>
      </c>
      <c r="G42" s="22"/>
      <c r="H42" s="51">
        <v>4000</v>
      </c>
      <c r="I42" s="22"/>
      <c r="J42" s="51">
        <v>6000</v>
      </c>
      <c r="K42" s="22"/>
      <c r="L42" s="46">
        <f>SUM(D42:J42)</f>
        <v>21000</v>
      </c>
      <c r="M42" s="50"/>
      <c r="N42" s="19"/>
      <c r="O42" s="19"/>
      <c r="P42" s="19"/>
      <c r="Q42" s="19"/>
      <c r="R42" s="19"/>
      <c r="S42" s="19"/>
      <c r="T42" s="19"/>
    </row>
    <row r="43" spans="1:20" ht="21" customHeight="1" x14ac:dyDescent="0.3">
      <c r="A43" s="13"/>
      <c r="B43" s="49" t="s">
        <v>48</v>
      </c>
      <c r="C43" s="39"/>
      <c r="D43" s="48"/>
      <c r="E43" s="22"/>
      <c r="F43" s="47">
        <v>1000</v>
      </c>
      <c r="G43" s="22"/>
      <c r="H43" s="47"/>
      <c r="I43" s="22"/>
      <c r="J43" s="47"/>
      <c r="K43" s="22"/>
      <c r="L43" s="46">
        <f>SUM(D43:J43)</f>
        <v>1000</v>
      </c>
      <c r="N43" s="19"/>
      <c r="O43" s="19"/>
      <c r="P43" s="19"/>
      <c r="Q43" s="19"/>
      <c r="R43" s="19"/>
      <c r="S43" s="19"/>
      <c r="T43" s="19"/>
    </row>
    <row r="44" spans="1:20" ht="3.75" customHeight="1" thickBot="1" x14ac:dyDescent="0.35">
      <c r="A44" s="45"/>
      <c r="B44" s="44"/>
      <c r="C44" s="43"/>
      <c r="D44" s="41"/>
      <c r="E44" s="41"/>
      <c r="F44" s="42"/>
      <c r="G44" s="41"/>
      <c r="H44" s="42"/>
      <c r="I44" s="41"/>
      <c r="J44" s="42"/>
      <c r="K44" s="41"/>
      <c r="L44" s="40"/>
      <c r="N44" s="19"/>
      <c r="O44" s="19"/>
      <c r="P44" s="19"/>
      <c r="Q44" s="19"/>
      <c r="R44" s="19"/>
      <c r="S44" s="19"/>
      <c r="T44" s="19"/>
    </row>
    <row r="45" spans="1:20" ht="21.75" customHeight="1" x14ac:dyDescent="0.3">
      <c r="A45" s="13" t="s">
        <v>47</v>
      </c>
      <c r="B45" s="12" t="s">
        <v>46</v>
      </c>
      <c r="C45" s="39"/>
      <c r="D45" s="10">
        <f>SUM(D16:D43)</f>
        <v>8299.5</v>
      </c>
      <c r="E45" s="9"/>
      <c r="F45" s="10">
        <f>SUM(F16:F43)</f>
        <v>13326</v>
      </c>
      <c r="G45" s="9"/>
      <c r="H45" s="10">
        <f>SUM(H16:H43)</f>
        <v>9945</v>
      </c>
      <c r="I45" s="9"/>
      <c r="J45" s="10">
        <f>SUM(J16:J43)</f>
        <v>14403</v>
      </c>
      <c r="K45" s="9"/>
      <c r="L45" s="8">
        <f>SUM(L16:L43)</f>
        <v>45973.5</v>
      </c>
      <c r="N45" s="19"/>
      <c r="O45" s="19"/>
      <c r="P45" s="19"/>
      <c r="Q45" s="19"/>
      <c r="R45" s="19"/>
      <c r="S45" s="19"/>
      <c r="T45" s="19"/>
    </row>
    <row r="46" spans="1:20" ht="27.75" customHeight="1" x14ac:dyDescent="0.3">
      <c r="A46" s="13" t="s">
        <v>45</v>
      </c>
      <c r="B46" s="12" t="s">
        <v>44</v>
      </c>
      <c r="C46" s="39"/>
      <c r="D46" s="10">
        <f>D13-D45</f>
        <v>-299.5</v>
      </c>
      <c r="E46" s="9"/>
      <c r="F46" s="10">
        <f>F13-F45</f>
        <v>-4676</v>
      </c>
      <c r="G46" s="9"/>
      <c r="H46" s="10">
        <f>H13-H45</f>
        <v>19505</v>
      </c>
      <c r="I46" s="9"/>
      <c r="J46" s="10">
        <f>J13-J45</f>
        <v>597</v>
      </c>
      <c r="K46" s="9"/>
      <c r="L46" s="8">
        <f>L13-L45</f>
        <v>15126.5</v>
      </c>
      <c r="N46" s="19"/>
      <c r="O46" s="19"/>
      <c r="P46" s="19"/>
      <c r="Q46" s="19"/>
      <c r="R46" s="19"/>
      <c r="S46" s="19"/>
      <c r="T46" s="19"/>
    </row>
    <row r="47" spans="1:20" ht="15.6" x14ac:dyDescent="0.3">
      <c r="A47" s="13"/>
      <c r="B47" s="17" t="s">
        <v>43</v>
      </c>
      <c r="C47" s="16"/>
      <c r="D47" s="9"/>
      <c r="E47" s="9"/>
      <c r="F47" s="38"/>
      <c r="G47" s="9"/>
      <c r="H47" s="9"/>
      <c r="I47" s="9"/>
      <c r="J47" s="9"/>
      <c r="K47" s="9"/>
      <c r="L47" s="37" t="s">
        <v>42</v>
      </c>
      <c r="N47" s="19"/>
      <c r="O47" s="19"/>
      <c r="P47" s="19"/>
      <c r="Q47" s="19"/>
      <c r="R47" s="19"/>
      <c r="S47" s="19"/>
      <c r="T47" s="19"/>
    </row>
    <row r="48" spans="1:20" ht="18.75" customHeight="1" x14ac:dyDescent="0.3">
      <c r="A48" s="13" t="s">
        <v>2</v>
      </c>
      <c r="B48" s="12" t="s">
        <v>41</v>
      </c>
      <c r="C48" s="16"/>
      <c r="D48" s="36">
        <v>5000</v>
      </c>
      <c r="E48" s="22"/>
      <c r="F48" s="10">
        <f>D68</f>
        <v>4700.5</v>
      </c>
      <c r="G48" s="9"/>
      <c r="H48" s="10">
        <f>F68</f>
        <v>1000</v>
      </c>
      <c r="I48" s="9"/>
      <c r="J48" s="10">
        <f>H68</f>
        <v>19490.48</v>
      </c>
      <c r="K48" s="9"/>
      <c r="L48" s="8">
        <f>D48</f>
        <v>5000</v>
      </c>
      <c r="N48" s="19"/>
      <c r="O48" s="19"/>
      <c r="P48" s="19"/>
      <c r="Q48" s="19"/>
      <c r="R48" s="19"/>
      <c r="S48" s="19"/>
      <c r="T48" s="19"/>
    </row>
    <row r="49" spans="1:20" ht="15" customHeight="1" x14ac:dyDescent="0.3">
      <c r="A49" s="13"/>
      <c r="B49" s="25"/>
      <c r="C49" s="16"/>
      <c r="D49" s="9"/>
      <c r="E49" s="9"/>
      <c r="F49" s="9"/>
      <c r="G49" s="9"/>
      <c r="H49" s="9"/>
      <c r="I49" s="9"/>
      <c r="J49" s="9"/>
      <c r="K49" s="9"/>
      <c r="L49" s="37" t="s">
        <v>40</v>
      </c>
      <c r="N49" s="19"/>
      <c r="O49" s="19"/>
      <c r="P49" s="19"/>
      <c r="Q49" s="19"/>
      <c r="R49" s="19"/>
      <c r="S49" s="19"/>
      <c r="T49" s="19"/>
    </row>
    <row r="50" spans="1:20" ht="19.5" customHeight="1" x14ac:dyDescent="0.3">
      <c r="A50" s="13" t="s">
        <v>39</v>
      </c>
      <c r="B50" s="12" t="s">
        <v>38</v>
      </c>
      <c r="C50" s="16"/>
      <c r="D50" s="10">
        <f>D46+D48</f>
        <v>4700.5</v>
      </c>
      <c r="E50" s="9"/>
      <c r="F50" s="10">
        <f>F46+F48</f>
        <v>24.5</v>
      </c>
      <c r="G50" s="9"/>
      <c r="H50" s="10">
        <f>H46+H48</f>
        <v>20505</v>
      </c>
      <c r="I50" s="9"/>
      <c r="J50" s="10">
        <f>J46+J48</f>
        <v>20087.48</v>
      </c>
      <c r="K50" s="9"/>
      <c r="L50" s="8">
        <f>L46+L48</f>
        <v>20126.5</v>
      </c>
      <c r="N50" s="19"/>
      <c r="O50" s="19"/>
      <c r="P50" s="19"/>
      <c r="Q50" s="19"/>
      <c r="R50" s="19"/>
      <c r="S50" s="19"/>
      <c r="T50" s="19"/>
    </row>
    <row r="51" spans="1:20" ht="15.6" x14ac:dyDescent="0.3">
      <c r="A51" s="13"/>
      <c r="B51" s="17" t="s">
        <v>37</v>
      </c>
      <c r="C51" s="16"/>
      <c r="D51" s="9"/>
      <c r="E51" s="9"/>
      <c r="F51" s="9"/>
      <c r="G51" s="9"/>
      <c r="H51" s="9"/>
      <c r="I51" s="9"/>
      <c r="J51" s="9"/>
      <c r="K51" s="9"/>
      <c r="L51" s="37" t="s">
        <v>36</v>
      </c>
      <c r="N51" s="19"/>
      <c r="O51" s="19"/>
      <c r="P51" s="19"/>
      <c r="Q51" s="19"/>
      <c r="R51" s="19"/>
      <c r="S51" s="19"/>
      <c r="T51" s="19"/>
    </row>
    <row r="52" spans="1:20" ht="15.6" x14ac:dyDescent="0.3">
      <c r="A52" s="13" t="s">
        <v>3</v>
      </c>
      <c r="B52" s="12" t="s">
        <v>35</v>
      </c>
      <c r="C52" s="16"/>
      <c r="D52" s="36">
        <v>1000</v>
      </c>
      <c r="E52" s="22"/>
      <c r="F52" s="10">
        <f>D52</f>
        <v>1000</v>
      </c>
      <c r="G52" s="9"/>
      <c r="H52" s="10">
        <f>F52</f>
        <v>1000</v>
      </c>
      <c r="I52" s="9"/>
      <c r="J52" s="10">
        <f>H52</f>
        <v>1000</v>
      </c>
      <c r="K52" s="9"/>
      <c r="L52" s="18"/>
      <c r="N52" s="19"/>
      <c r="O52" s="19"/>
      <c r="P52" s="19"/>
      <c r="Q52" s="19"/>
      <c r="R52" s="19"/>
      <c r="S52" s="19"/>
      <c r="T52" s="19"/>
    </row>
    <row r="53" spans="1:20" ht="15" customHeight="1" x14ac:dyDescent="0.3">
      <c r="A53" s="13"/>
      <c r="B53" s="25"/>
      <c r="C53" s="16"/>
      <c r="D53" s="9"/>
      <c r="E53" s="9"/>
      <c r="F53" s="9"/>
      <c r="G53" s="9"/>
      <c r="H53" s="9"/>
      <c r="I53" s="9"/>
      <c r="J53" s="9"/>
      <c r="K53" s="9"/>
      <c r="L53" s="18"/>
      <c r="N53" s="19"/>
      <c r="O53" s="19"/>
      <c r="P53" s="19"/>
      <c r="Q53" s="19"/>
      <c r="R53" s="19"/>
      <c r="S53" s="19"/>
      <c r="T53" s="19"/>
    </row>
    <row r="54" spans="1:20" ht="15.6" x14ac:dyDescent="0.3">
      <c r="A54" s="13" t="s">
        <v>1</v>
      </c>
      <c r="B54" s="12" t="s">
        <v>34</v>
      </c>
      <c r="C54" s="16"/>
      <c r="D54" s="10">
        <f>IF(D50&gt;D52,D50-D52,0)</f>
        <v>3700.5</v>
      </c>
      <c r="E54" s="9"/>
      <c r="F54" s="10">
        <f>IF(F50&gt;F52,F50-F52,0)</f>
        <v>0</v>
      </c>
      <c r="G54" s="9"/>
      <c r="H54" s="10">
        <f>IF(H50&gt;H52,H50-H52,0)</f>
        <v>19505</v>
      </c>
      <c r="I54" s="9"/>
      <c r="J54" s="10">
        <f>IF(J50&gt;J52,J50-J52,0)</f>
        <v>19087.48</v>
      </c>
      <c r="K54" s="9"/>
      <c r="L54" s="18"/>
      <c r="N54" s="19"/>
      <c r="O54" s="19"/>
      <c r="P54" s="19"/>
      <c r="Q54" s="19"/>
      <c r="R54" s="19"/>
      <c r="S54" s="19"/>
      <c r="T54" s="19"/>
    </row>
    <row r="55" spans="1:20" ht="15" customHeight="1" x14ac:dyDescent="0.3">
      <c r="A55" s="13"/>
      <c r="B55" s="17" t="s">
        <v>33</v>
      </c>
      <c r="C55" s="16"/>
      <c r="D55" s="9"/>
      <c r="E55" s="9"/>
      <c r="F55" s="9"/>
      <c r="G55" s="9"/>
      <c r="H55" s="9"/>
      <c r="I55" s="9"/>
      <c r="J55" s="9"/>
      <c r="K55" s="9"/>
      <c r="L55" s="18"/>
      <c r="N55" s="19"/>
      <c r="O55" s="19"/>
      <c r="P55" s="19"/>
      <c r="Q55" s="19"/>
      <c r="R55" s="19"/>
      <c r="S55" s="19"/>
      <c r="T55" s="19"/>
    </row>
    <row r="56" spans="1:20" ht="15.75" customHeight="1" x14ac:dyDescent="0.3">
      <c r="A56" s="13" t="s">
        <v>5</v>
      </c>
      <c r="B56" s="12" t="s">
        <v>32</v>
      </c>
      <c r="C56" s="35">
        <v>0.08</v>
      </c>
      <c r="D56" s="10">
        <f>IF(D52&gt;D50,D52-D50,0)</f>
        <v>0</v>
      </c>
      <c r="E56" s="9"/>
      <c r="F56" s="10">
        <f>IF(F52&gt;F50,F52-F50,0)</f>
        <v>975.5</v>
      </c>
      <c r="G56" s="9"/>
      <c r="H56" s="10">
        <f>IF(H52&gt;H50,H52-H50,0)</f>
        <v>0</v>
      </c>
      <c r="I56" s="9"/>
      <c r="J56" s="10">
        <f>IF(J52&gt;J50,J52-J50,0)</f>
        <v>0</v>
      </c>
      <c r="K56" s="9"/>
      <c r="L56" s="8">
        <f>SUM(D56:J56)</f>
        <v>975.5</v>
      </c>
      <c r="N56" s="19"/>
      <c r="O56" s="19"/>
      <c r="P56" s="19"/>
      <c r="Q56" s="19"/>
      <c r="R56" s="19"/>
      <c r="S56" s="19"/>
      <c r="T56" s="19"/>
    </row>
    <row r="57" spans="1:20" ht="18" customHeight="1" x14ac:dyDescent="0.3">
      <c r="A57" s="13"/>
      <c r="B57" s="17" t="s">
        <v>31</v>
      </c>
      <c r="C57" s="25"/>
      <c r="D57" s="34"/>
      <c r="E57" s="9"/>
      <c r="F57" s="9"/>
      <c r="G57" s="9"/>
      <c r="H57" s="9"/>
      <c r="I57" s="9"/>
      <c r="J57" s="9"/>
      <c r="K57" s="9"/>
      <c r="L57" s="14" t="s">
        <v>30</v>
      </c>
      <c r="N57" s="19"/>
      <c r="O57" s="19"/>
      <c r="P57" s="19"/>
      <c r="Q57" s="19"/>
      <c r="R57" s="19"/>
      <c r="S57" s="19"/>
      <c r="T57" s="19"/>
    </row>
    <row r="58" spans="1:20" ht="15.6" x14ac:dyDescent="0.3">
      <c r="A58" s="13" t="s">
        <v>4</v>
      </c>
      <c r="B58" s="12" t="s">
        <v>29</v>
      </c>
      <c r="C58" s="30">
        <v>0</v>
      </c>
      <c r="D58" s="33">
        <f>C58+D56</f>
        <v>0</v>
      </c>
      <c r="E58" s="9"/>
      <c r="F58" s="10">
        <f>D58-D66+F56</f>
        <v>975.5</v>
      </c>
      <c r="G58" s="9"/>
      <c r="H58" s="10">
        <f>F58-F66+H56</f>
        <v>975.5</v>
      </c>
      <c r="I58" s="9"/>
      <c r="J58" s="10">
        <f>H58-H66+J56</f>
        <v>0</v>
      </c>
      <c r="K58" s="9"/>
      <c r="L58" s="27">
        <f>J58-J66</f>
        <v>0</v>
      </c>
      <c r="N58" s="19"/>
      <c r="O58" s="19"/>
      <c r="P58" s="19"/>
      <c r="Q58" s="19"/>
      <c r="R58" s="19"/>
      <c r="S58" s="19"/>
      <c r="T58" s="19"/>
    </row>
    <row r="59" spans="1:20" ht="23.25" customHeight="1" x14ac:dyDescent="0.3">
      <c r="A59" s="13"/>
      <c r="B59" s="32" t="s">
        <v>28</v>
      </c>
      <c r="C59" s="31"/>
      <c r="D59" s="24"/>
      <c r="E59" s="9"/>
      <c r="F59" s="9"/>
      <c r="G59" s="9"/>
      <c r="H59" s="9"/>
      <c r="I59" s="9"/>
      <c r="J59" s="9"/>
      <c r="K59" s="9"/>
      <c r="L59" s="14" t="s">
        <v>27</v>
      </c>
      <c r="N59" s="19"/>
      <c r="O59" s="19"/>
      <c r="P59" s="19"/>
      <c r="Q59" s="19"/>
      <c r="R59" s="19"/>
      <c r="S59" s="19"/>
      <c r="T59" s="19"/>
    </row>
    <row r="60" spans="1:20" ht="15.6" x14ac:dyDescent="0.3">
      <c r="A60" s="13" t="s">
        <v>26</v>
      </c>
      <c r="B60" s="12" t="s">
        <v>25</v>
      </c>
      <c r="C60" s="30">
        <v>0</v>
      </c>
      <c r="D60" s="29">
        <f>D58*$C$56/4+C60</f>
        <v>0</v>
      </c>
      <c r="E60" s="21"/>
      <c r="F60" s="28">
        <f>F58*$C$56/4+D60-D62</f>
        <v>19.510000000000002</v>
      </c>
      <c r="G60" s="21"/>
      <c r="H60" s="28">
        <f>H58*$C$56/4+F60-F62</f>
        <v>39.020000000000003</v>
      </c>
      <c r="I60" s="21"/>
      <c r="J60" s="28">
        <f>J58*$C$56/4+H60-H62</f>
        <v>0</v>
      </c>
      <c r="K60" s="21"/>
      <c r="L60" s="27">
        <f>J60-J62</f>
        <v>0</v>
      </c>
      <c r="N60" s="19"/>
      <c r="O60" s="19"/>
      <c r="P60" s="19"/>
      <c r="Q60" s="19"/>
      <c r="R60" s="19"/>
      <c r="S60" s="19"/>
      <c r="T60" s="19"/>
    </row>
    <row r="61" spans="1:20" ht="22.5" customHeight="1" x14ac:dyDescent="0.3">
      <c r="A61" s="13"/>
      <c r="B61" s="26" t="s">
        <v>24</v>
      </c>
      <c r="C61" s="25"/>
      <c r="D61" s="24"/>
      <c r="E61" s="9"/>
      <c r="F61" s="9"/>
      <c r="G61" s="9"/>
      <c r="H61" s="9"/>
      <c r="I61" s="9"/>
      <c r="J61" s="9"/>
      <c r="K61" s="9"/>
      <c r="L61" s="14" t="s">
        <v>23</v>
      </c>
      <c r="N61" s="19"/>
      <c r="O61" s="19"/>
      <c r="P61" s="19"/>
      <c r="Q61" s="19"/>
      <c r="R61" s="19"/>
      <c r="S61" s="19"/>
      <c r="T61" s="19"/>
    </row>
    <row r="62" spans="1:20" ht="15.6" x14ac:dyDescent="0.3">
      <c r="A62" s="13" t="s">
        <v>22</v>
      </c>
      <c r="B62" s="12" t="s">
        <v>21</v>
      </c>
      <c r="C62" s="11"/>
      <c r="D62" s="10">
        <f>IF(D54&gt;D60,D60,D54)</f>
        <v>0</v>
      </c>
      <c r="E62" s="9"/>
      <c r="F62" s="10">
        <f>IF(F54&gt;F60,F60,F54)</f>
        <v>0</v>
      </c>
      <c r="G62" s="9"/>
      <c r="H62" s="10">
        <f>IF(H54&gt;H60,H60,H54)</f>
        <v>39.020000000000003</v>
      </c>
      <c r="I62" s="9"/>
      <c r="J62" s="10">
        <f>IF(J54&gt;J60,J60,J54)</f>
        <v>0</v>
      </c>
      <c r="K62" s="9"/>
      <c r="L62" s="8">
        <f>SUM(D62:J62)</f>
        <v>39.020000000000003</v>
      </c>
      <c r="N62" s="19"/>
      <c r="O62" s="19"/>
      <c r="P62" s="19"/>
      <c r="Q62" s="19"/>
      <c r="R62" s="19"/>
      <c r="S62" s="19"/>
      <c r="T62" s="19"/>
    </row>
    <row r="63" spans="1:20" ht="15" customHeight="1" x14ac:dyDescent="0.3">
      <c r="A63" s="13"/>
      <c r="B63" s="17" t="s">
        <v>20</v>
      </c>
      <c r="C63" s="23"/>
      <c r="D63" s="9"/>
      <c r="E63" s="9"/>
      <c r="F63" s="9"/>
      <c r="G63" s="9"/>
      <c r="H63" s="9"/>
      <c r="I63" s="9"/>
      <c r="J63" s="9"/>
      <c r="K63" s="9"/>
      <c r="L63" s="14" t="s">
        <v>19</v>
      </c>
      <c r="N63" s="19"/>
      <c r="O63" s="19"/>
      <c r="P63" s="19"/>
      <c r="Q63" s="19"/>
      <c r="R63" s="19"/>
      <c r="S63" s="19"/>
      <c r="T63" s="19"/>
    </row>
    <row r="64" spans="1:20" ht="15.6" x14ac:dyDescent="0.3">
      <c r="A64" s="13" t="s">
        <v>18</v>
      </c>
      <c r="B64" s="12" t="s">
        <v>17</v>
      </c>
      <c r="C64" s="16"/>
      <c r="D64" s="10">
        <f>D54-D62</f>
        <v>3700.5</v>
      </c>
      <c r="E64" s="22"/>
      <c r="F64" s="10">
        <f>F54-F62</f>
        <v>0</v>
      </c>
      <c r="G64" s="22"/>
      <c r="H64" s="10">
        <f>H54-H62</f>
        <v>19465.98</v>
      </c>
      <c r="I64" s="22"/>
      <c r="J64" s="10">
        <f>J54-J62</f>
        <v>19087.48</v>
      </c>
      <c r="K64" s="21"/>
      <c r="L64" s="20"/>
      <c r="N64" s="19"/>
      <c r="O64" s="19"/>
      <c r="P64" s="19"/>
      <c r="Q64" s="19"/>
      <c r="R64" s="19"/>
      <c r="S64" s="19"/>
      <c r="T64" s="19"/>
    </row>
    <row r="65" spans="1:12" ht="15" customHeight="1" x14ac:dyDescent="0.3">
      <c r="A65" s="13"/>
      <c r="B65" s="17" t="s">
        <v>16</v>
      </c>
      <c r="C65" s="16"/>
      <c r="D65" s="9"/>
      <c r="E65" s="9"/>
      <c r="F65" s="9"/>
      <c r="G65" s="9"/>
      <c r="H65" s="9"/>
      <c r="I65" s="9"/>
      <c r="J65" s="9"/>
      <c r="K65" s="9"/>
      <c r="L65" s="18"/>
    </row>
    <row r="66" spans="1:12" ht="15.6" x14ac:dyDescent="0.3">
      <c r="A66" s="13" t="s">
        <v>15</v>
      </c>
      <c r="B66" s="12" t="s">
        <v>14</v>
      </c>
      <c r="C66" s="16"/>
      <c r="D66" s="10">
        <f>IF(D64&gt;D58,D58,D64)</f>
        <v>0</v>
      </c>
      <c r="E66" s="9"/>
      <c r="F66" s="10">
        <f>IF(F64&gt;F58,F58,F64)</f>
        <v>0</v>
      </c>
      <c r="G66" s="9"/>
      <c r="H66" s="10">
        <f>IF(H64&gt;H58,H58,H64)</f>
        <v>975.5</v>
      </c>
      <c r="I66" s="9"/>
      <c r="J66" s="10">
        <f>IF(J64&gt;J58,J58,J64)</f>
        <v>0</v>
      </c>
      <c r="K66" s="9"/>
      <c r="L66" s="8">
        <f>SUM(D66:J66)</f>
        <v>975.5</v>
      </c>
    </row>
    <row r="67" spans="1:12" x14ac:dyDescent="0.25">
      <c r="A67" s="13"/>
      <c r="B67" s="17" t="s">
        <v>13</v>
      </c>
      <c r="C67" s="16"/>
      <c r="D67" s="15"/>
      <c r="E67" s="15"/>
      <c r="F67" s="15"/>
      <c r="G67" s="15"/>
      <c r="H67" s="15"/>
      <c r="I67" s="15"/>
      <c r="J67" s="15"/>
      <c r="K67" s="15"/>
      <c r="L67" s="14" t="s">
        <v>12</v>
      </c>
    </row>
    <row r="68" spans="1:12" ht="15.6" x14ac:dyDescent="0.3">
      <c r="A68" s="13" t="s">
        <v>11</v>
      </c>
      <c r="B68" s="12" t="s">
        <v>10</v>
      </c>
      <c r="C68" s="11"/>
      <c r="D68" s="10">
        <f>D50+D56-D62-D66</f>
        <v>4700.5</v>
      </c>
      <c r="E68" s="9"/>
      <c r="F68" s="10">
        <f>F50+F56-F62-F66</f>
        <v>1000</v>
      </c>
      <c r="G68" s="9"/>
      <c r="H68" s="10">
        <f>H50+H56-H62-H66</f>
        <v>19490.48</v>
      </c>
      <c r="I68" s="9"/>
      <c r="J68" s="10">
        <f>J50+J56-J62-J66</f>
        <v>20087.48</v>
      </c>
      <c r="K68" s="9"/>
      <c r="L68" s="8">
        <f>L50+L56-L62-L66</f>
        <v>20087.48</v>
      </c>
    </row>
    <row r="69" spans="1:12" ht="13.8" thickBot="1" x14ac:dyDescent="0.3">
      <c r="A69" s="7"/>
      <c r="B69" s="6" t="s">
        <v>9</v>
      </c>
      <c r="C69" s="5"/>
      <c r="D69" s="4"/>
      <c r="E69" s="4"/>
      <c r="F69" s="4"/>
      <c r="G69" s="4"/>
      <c r="H69" s="4"/>
      <c r="I69" s="4"/>
      <c r="J69" s="4"/>
      <c r="K69" s="4"/>
      <c r="L69" s="3" t="s">
        <v>8</v>
      </c>
    </row>
    <row r="72" spans="1:12" ht="14.4" x14ac:dyDescent="0.3">
      <c r="B72" s="1" t="s">
        <v>6</v>
      </c>
    </row>
  </sheetData>
  <mergeCells count="3">
    <mergeCell ref="A1:L1"/>
    <mergeCell ref="A3:B3"/>
    <mergeCell ref="B59:C59"/>
  </mergeCells>
  <printOptions horizontalCentered="1"/>
  <pageMargins left="0.75" right="0.75" top="0.75" bottom="0.75" header="0" footer="0"/>
  <pageSetup scale="51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Cash Flow - Example</vt:lpstr>
      <vt:lpstr>Sheet1</vt:lpstr>
      <vt:lpstr>'Quarterly Cash Flow -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2024-02-01T19:18:43Z</dcterms:modified>
</cp:coreProperties>
</file>