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nowledge Center\Youth Resources\Planning to Succeed Cur\Current Curriculum\Lesson 5 Supplemental Materials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30" i="1" s="1"/>
  <c r="H16" i="1"/>
  <c r="D16" i="1"/>
  <c r="B16" i="1"/>
  <c r="D15" i="1"/>
  <c r="H15" i="1" s="1"/>
  <c r="B15" i="1"/>
  <c r="D14" i="1"/>
  <c r="H14" i="1" s="1"/>
  <c r="B14" i="1"/>
  <c r="H8" i="1"/>
  <c r="H7" i="1"/>
  <c r="H6" i="1"/>
  <c r="H5" i="1"/>
  <c r="H9" i="1" s="1"/>
  <c r="F17" i="1" l="1"/>
  <c r="H17" i="1" s="1"/>
  <c r="H18" i="1" s="1"/>
  <c r="H32" i="1" l="1"/>
  <c r="H34" i="1" s="1"/>
  <c r="H19" i="1"/>
</calcChain>
</file>

<file path=xl/sharedStrings.xml><?xml version="1.0" encoding="utf-8"?>
<sst xmlns="http://schemas.openxmlformats.org/spreadsheetml/2006/main" count="65" uniqueCount="35">
  <si>
    <t>Handy's Hardware Store</t>
  </si>
  <si>
    <t>Lawn &amp; Garden Enterprise</t>
  </si>
  <si>
    <t>Revenues</t>
  </si>
  <si>
    <t>Quantity</t>
  </si>
  <si>
    <t>Units</t>
  </si>
  <si>
    <t>Price/Unit</t>
  </si>
  <si>
    <t>Total</t>
  </si>
  <si>
    <t>Riding Mowers</t>
  </si>
  <si>
    <t>units/year</t>
  </si>
  <si>
    <t>/unit</t>
  </si>
  <si>
    <t>Push Mowers</t>
  </si>
  <si>
    <t>String Trimmers</t>
  </si>
  <si>
    <t>Other</t>
  </si>
  <si>
    <t>Total Revenues</t>
  </si>
  <si>
    <t>/year</t>
  </si>
  <si>
    <t>Operating (Variable) Costs:</t>
  </si>
  <si>
    <t>Cost of Goods Sold:</t>
  </si>
  <si>
    <t>Interest on Operating Expenses</t>
  </si>
  <si>
    <t>months</t>
  </si>
  <si>
    <t>Total Operating Costs</t>
  </si>
  <si>
    <t xml:space="preserve">Return Above Operating Costs </t>
  </si>
  <si>
    <t>Overhead Costs</t>
  </si>
  <si>
    <t>Depreciation - equipment</t>
  </si>
  <si>
    <t>year</t>
  </si>
  <si>
    <t>Interest on term loans</t>
  </si>
  <si>
    <t>Office expenses</t>
  </si>
  <si>
    <t>Legal &amp; Professional Fees</t>
  </si>
  <si>
    <t>Insurance premiums</t>
  </si>
  <si>
    <t>Property Taxes</t>
  </si>
  <si>
    <t>Hired Labor</t>
  </si>
  <si>
    <t>Owner Labor</t>
  </si>
  <si>
    <t>owner</t>
  </si>
  <si>
    <t>Total Overhead Costs</t>
  </si>
  <si>
    <t>Total Costs</t>
  </si>
  <si>
    <t>Return Above 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</si>
</sst>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7" formatCode="&quot;$&quot;#,##0.00_);\(&quot;$&quot;#,##0.00\)"/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70C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5" fillId="0" borderId="0" xfId="0" applyFont="1" applyBorder="1" applyProtection="1">
      <protection locked="0"/>
    </xf>
    <xf numFmtId="8" fontId="5" fillId="0" borderId="0" xfId="0" applyNumberFormat="1" applyFont="1" applyBorder="1" applyProtection="1">
      <protection locked="0"/>
    </xf>
    <xf numFmtId="0" fontId="3" fillId="0" borderId="0" xfId="0" quotePrefix="1" applyFont="1" applyBorder="1"/>
    <xf numFmtId="8" fontId="6" fillId="0" borderId="0" xfId="0" applyNumberFormat="1" applyFont="1" applyFill="1" applyBorder="1"/>
    <xf numFmtId="0" fontId="3" fillId="0" borderId="1" xfId="0" applyFont="1" applyBorder="1"/>
    <xf numFmtId="8" fontId="3" fillId="0" borderId="1" xfId="0" applyNumberFormat="1" applyFont="1" applyBorder="1"/>
    <xf numFmtId="0" fontId="3" fillId="0" borderId="1" xfId="0" quotePrefix="1" applyFont="1" applyBorder="1"/>
    <xf numFmtId="8" fontId="7" fillId="0" borderId="2" xfId="0" applyNumberFormat="1" applyFont="1" applyFill="1" applyBorder="1"/>
    <xf numFmtId="0" fontId="4" fillId="0" borderId="0" xfId="0" quotePrefix="1" applyFont="1"/>
    <xf numFmtId="0" fontId="7" fillId="0" borderId="0" xfId="0" applyFont="1" applyAlignment="1" applyProtection="1">
      <alignment horizontal="left"/>
      <protection locked="0"/>
    </xf>
    <xf numFmtId="0" fontId="6" fillId="0" borderId="0" xfId="0" applyFont="1"/>
    <xf numFmtId="0" fontId="8" fillId="0" borderId="0" xfId="0" applyFont="1"/>
    <xf numFmtId="0" fontId="7" fillId="0" borderId="0" xfId="0" applyFont="1" applyAlignment="1" applyProtection="1">
      <alignment horizontal="left" indent="1"/>
      <protection locked="0"/>
    </xf>
    <xf numFmtId="0" fontId="7" fillId="0" borderId="0" xfId="0" applyFont="1" applyProtection="1">
      <protection locked="0"/>
    </xf>
    <xf numFmtId="8" fontId="5" fillId="0" borderId="0" xfId="0" applyNumberFormat="1" applyFont="1" applyProtection="1">
      <protection locked="0"/>
    </xf>
    <xf numFmtId="8" fontId="3" fillId="0" borderId="0" xfId="0" applyNumberFormat="1" applyFont="1"/>
    <xf numFmtId="0" fontId="5" fillId="0" borderId="1" xfId="0" applyFont="1" applyBorder="1" applyProtection="1">
      <protection locked="0"/>
    </xf>
    <xf numFmtId="9" fontId="5" fillId="0" borderId="1" xfId="0" applyNumberFormat="1" applyFont="1" applyBorder="1" applyProtection="1">
      <protection locked="0"/>
    </xf>
    <xf numFmtId="8" fontId="5" fillId="0" borderId="1" xfId="0" applyNumberFormat="1" applyFont="1" applyBorder="1" applyProtection="1">
      <protection locked="0"/>
    </xf>
    <xf numFmtId="8" fontId="6" fillId="0" borderId="1" xfId="0" applyNumberFormat="1" applyFont="1" applyFill="1" applyBorder="1"/>
    <xf numFmtId="8" fontId="7" fillId="0" borderId="0" xfId="0" applyNumberFormat="1" applyFont="1" applyFill="1" applyBorder="1"/>
    <xf numFmtId="8" fontId="4" fillId="0" borderId="0" xfId="0" applyNumberFormat="1" applyFont="1"/>
    <xf numFmtId="0" fontId="5" fillId="0" borderId="0" xfId="0" applyFont="1" applyProtection="1">
      <protection locked="0"/>
    </xf>
    <xf numFmtId="6" fontId="5" fillId="0" borderId="0" xfId="0" applyNumberFormat="1" applyFont="1" applyProtection="1">
      <protection locked="0"/>
    </xf>
    <xf numFmtId="0" fontId="3" fillId="0" borderId="0" xfId="0" quotePrefix="1" applyFont="1"/>
    <xf numFmtId="6" fontId="5" fillId="0" borderId="1" xfId="0" applyNumberFormat="1" applyFont="1" applyBorder="1" applyProtection="1">
      <protection locked="0"/>
    </xf>
    <xf numFmtId="0" fontId="7" fillId="0" borderId="0" xfId="0" applyFont="1" applyFill="1" applyBorder="1"/>
    <xf numFmtId="7" fontId="7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H36" sqref="H36"/>
    </sheetView>
  </sheetViews>
  <sheetFormatPr defaultRowHeight="15" x14ac:dyDescent="0.25"/>
  <cols>
    <col min="2" max="2" width="31.85546875" bestFit="1" customWidth="1"/>
    <col min="4" max="4" width="9" bestFit="1" customWidth="1"/>
    <col min="6" max="6" width="13.28515625" bestFit="1" customWidth="1"/>
    <col min="8" max="8" width="13.28515625" bestFit="1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25">
      <c r="A4" s="4" t="s">
        <v>2</v>
      </c>
      <c r="B4" s="4"/>
      <c r="C4" s="4"/>
      <c r="D4" s="5" t="s">
        <v>3</v>
      </c>
      <c r="E4" s="5" t="s">
        <v>4</v>
      </c>
      <c r="F4" s="6" t="s">
        <v>5</v>
      </c>
      <c r="G4" s="6"/>
      <c r="H4" s="5" t="s">
        <v>6</v>
      </c>
      <c r="I4" s="4"/>
    </row>
    <row r="5" spans="1:9" x14ac:dyDescent="0.25">
      <c r="A5" s="7"/>
      <c r="B5" s="8" t="s">
        <v>7</v>
      </c>
      <c r="C5" s="7"/>
      <c r="D5" s="8">
        <v>100</v>
      </c>
      <c r="E5" s="7" t="s">
        <v>8</v>
      </c>
      <c r="F5" s="9">
        <v>1500</v>
      </c>
      <c r="G5" s="10" t="s">
        <v>9</v>
      </c>
      <c r="H5" s="11">
        <f>D5*F5</f>
        <v>150000</v>
      </c>
      <c r="I5" s="7"/>
    </row>
    <row r="6" spans="1:9" x14ac:dyDescent="0.25">
      <c r="A6" s="7"/>
      <c r="B6" s="8" t="s">
        <v>10</v>
      </c>
      <c r="C6" s="7"/>
      <c r="D6" s="8">
        <v>150</v>
      </c>
      <c r="E6" s="7" t="s">
        <v>8</v>
      </c>
      <c r="F6" s="9">
        <v>400</v>
      </c>
      <c r="G6" s="10" t="s">
        <v>9</v>
      </c>
      <c r="H6" s="11">
        <f t="shared" ref="H6:H7" si="0">D6*F6</f>
        <v>60000</v>
      </c>
      <c r="I6" s="7"/>
    </row>
    <row r="7" spans="1:9" x14ac:dyDescent="0.25">
      <c r="A7" s="7"/>
      <c r="B7" s="8" t="s">
        <v>11</v>
      </c>
      <c r="C7" s="7"/>
      <c r="D7" s="8">
        <v>200</v>
      </c>
      <c r="E7" s="7" t="s">
        <v>8</v>
      </c>
      <c r="F7" s="9">
        <v>350</v>
      </c>
      <c r="G7" s="10" t="s">
        <v>9</v>
      </c>
      <c r="H7" s="11">
        <f t="shared" si="0"/>
        <v>70000</v>
      </c>
      <c r="I7" s="7"/>
    </row>
    <row r="8" spans="1:9" x14ac:dyDescent="0.25">
      <c r="A8" s="12"/>
      <c r="B8" s="12" t="s">
        <v>12</v>
      </c>
      <c r="C8" s="12"/>
      <c r="D8" s="12"/>
      <c r="E8" s="12"/>
      <c r="F8" s="13"/>
      <c r="G8" s="14"/>
      <c r="H8" s="13">
        <f>D8*F8</f>
        <v>0</v>
      </c>
      <c r="I8" s="12"/>
    </row>
    <row r="9" spans="1:9" x14ac:dyDescent="0.25">
      <c r="A9" s="4"/>
      <c r="B9" s="4" t="s">
        <v>13</v>
      </c>
      <c r="C9" s="4"/>
      <c r="D9" s="4"/>
      <c r="E9" s="4"/>
      <c r="F9" s="4"/>
      <c r="G9" s="4"/>
      <c r="H9" s="15">
        <f>SUM(H5:H8)</f>
        <v>280000</v>
      </c>
      <c r="I9" s="16" t="s">
        <v>14</v>
      </c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4" t="s">
        <v>15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9" x14ac:dyDescent="0.25">
      <c r="A13" s="3"/>
      <c r="B13" s="17" t="s">
        <v>16</v>
      </c>
      <c r="C13" s="18"/>
      <c r="D13" s="19"/>
      <c r="I13" s="3"/>
    </row>
    <row r="14" spans="1:9" x14ac:dyDescent="0.25">
      <c r="A14" s="3"/>
      <c r="B14" s="20" t="str">
        <f>B5</f>
        <v>Riding Mowers</v>
      </c>
      <c r="C14" s="18"/>
      <c r="D14" s="21">
        <f>D5</f>
        <v>100</v>
      </c>
      <c r="E14" s="3" t="s">
        <v>8</v>
      </c>
      <c r="F14" s="22">
        <v>1350</v>
      </c>
      <c r="G14" s="10" t="s">
        <v>9</v>
      </c>
      <c r="H14" s="23">
        <f>D14*F14</f>
        <v>135000</v>
      </c>
      <c r="I14" s="3"/>
    </row>
    <row r="15" spans="1:9" x14ac:dyDescent="0.25">
      <c r="A15" s="3"/>
      <c r="B15" s="20" t="str">
        <f t="shared" ref="B15:B16" si="1">B6</f>
        <v>Push Mowers</v>
      </c>
      <c r="C15" s="18"/>
      <c r="D15" s="21">
        <f t="shared" ref="D15:D16" si="2">D6</f>
        <v>150</v>
      </c>
      <c r="E15" s="3" t="s">
        <v>8</v>
      </c>
      <c r="F15" s="22">
        <v>350</v>
      </c>
      <c r="G15" s="10" t="s">
        <v>9</v>
      </c>
      <c r="H15" s="23">
        <f t="shared" ref="H15:H16" si="3">D15*F15</f>
        <v>52500</v>
      </c>
      <c r="I15" s="3"/>
    </row>
    <row r="16" spans="1:9" x14ac:dyDescent="0.25">
      <c r="A16" s="3"/>
      <c r="B16" s="20" t="str">
        <f t="shared" si="1"/>
        <v>String Trimmers</v>
      </c>
      <c r="C16" s="18"/>
      <c r="D16" s="21">
        <f t="shared" si="2"/>
        <v>200</v>
      </c>
      <c r="E16" s="3" t="s">
        <v>8</v>
      </c>
      <c r="F16" s="22">
        <v>325</v>
      </c>
      <c r="G16" s="10" t="s">
        <v>9</v>
      </c>
      <c r="H16" s="23">
        <f t="shared" si="3"/>
        <v>65000</v>
      </c>
      <c r="I16" s="3"/>
    </row>
    <row r="17" spans="1:9" x14ac:dyDescent="0.25">
      <c r="A17" s="12"/>
      <c r="B17" s="24" t="s">
        <v>17</v>
      </c>
      <c r="C17" s="25">
        <v>0.05</v>
      </c>
      <c r="D17" s="24">
        <v>4</v>
      </c>
      <c r="E17" s="12" t="s">
        <v>18</v>
      </c>
      <c r="F17" s="26">
        <f>SUM(H14:H16)</f>
        <v>252500</v>
      </c>
      <c r="G17" s="14" t="s">
        <v>14</v>
      </c>
      <c r="H17" s="27">
        <f>C17/12*F17*D17</f>
        <v>4208.333333333333</v>
      </c>
      <c r="I17" s="13"/>
    </row>
    <row r="18" spans="1:9" x14ac:dyDescent="0.25">
      <c r="A18" s="4"/>
      <c r="B18" s="4" t="s">
        <v>19</v>
      </c>
      <c r="C18" s="4"/>
      <c r="D18" s="4"/>
      <c r="E18" s="4"/>
      <c r="F18" s="4"/>
      <c r="G18" s="4"/>
      <c r="H18" s="15">
        <f>ROUND(SUM(H14:H17),2)</f>
        <v>256708.33</v>
      </c>
      <c r="I18" s="16" t="s">
        <v>14</v>
      </c>
    </row>
    <row r="19" spans="1:9" x14ac:dyDescent="0.25">
      <c r="A19" s="4"/>
      <c r="B19" s="4" t="s">
        <v>20</v>
      </c>
      <c r="C19" s="4"/>
      <c r="D19" s="4"/>
      <c r="E19" s="4"/>
      <c r="F19" s="4"/>
      <c r="G19" s="4"/>
      <c r="H19" s="28">
        <f>H9-H18</f>
        <v>23291.670000000013</v>
      </c>
      <c r="I19" s="16" t="s">
        <v>14</v>
      </c>
    </row>
    <row r="20" spans="1:9" x14ac:dyDescent="0.25">
      <c r="A20" s="3"/>
      <c r="B20" s="3"/>
      <c r="C20" s="3"/>
      <c r="D20" s="3"/>
      <c r="E20" s="3"/>
      <c r="F20" s="3"/>
      <c r="G20" s="3"/>
      <c r="H20" s="23"/>
      <c r="I20" s="3"/>
    </row>
    <row r="21" spans="1:9" x14ac:dyDescent="0.25">
      <c r="A21" s="4" t="s">
        <v>21</v>
      </c>
      <c r="B21" s="4"/>
      <c r="C21" s="4"/>
      <c r="D21" s="4"/>
      <c r="E21" s="4"/>
      <c r="F21" s="4"/>
      <c r="G21" s="4"/>
      <c r="H21" s="29"/>
      <c r="I21" s="4"/>
    </row>
    <row r="22" spans="1:9" x14ac:dyDescent="0.25">
      <c r="A22" s="3"/>
      <c r="B22" s="30" t="s">
        <v>22</v>
      </c>
      <c r="C22" s="3"/>
      <c r="D22" s="30">
        <v>1</v>
      </c>
      <c r="E22" s="3" t="s">
        <v>23</v>
      </c>
      <c r="F22" s="31">
        <v>9000</v>
      </c>
      <c r="G22" s="32" t="s">
        <v>14</v>
      </c>
      <c r="H22" s="23">
        <f t="shared" ref="H22:H29" si="4">D22*F22</f>
        <v>9000</v>
      </c>
      <c r="I22" s="3"/>
    </row>
    <row r="23" spans="1:9" x14ac:dyDescent="0.25">
      <c r="A23" s="3"/>
      <c r="B23" s="30" t="s">
        <v>24</v>
      </c>
      <c r="C23" s="3"/>
      <c r="D23" s="30">
        <v>1</v>
      </c>
      <c r="E23" s="3" t="s">
        <v>23</v>
      </c>
      <c r="F23" s="31">
        <v>4000</v>
      </c>
      <c r="G23" s="32" t="s">
        <v>14</v>
      </c>
      <c r="H23" s="23">
        <f t="shared" si="4"/>
        <v>4000</v>
      </c>
      <c r="I23" s="3"/>
    </row>
    <row r="24" spans="1:9" x14ac:dyDescent="0.25">
      <c r="A24" s="3"/>
      <c r="B24" s="30" t="s">
        <v>25</v>
      </c>
      <c r="C24" s="3"/>
      <c r="D24" s="30">
        <v>1</v>
      </c>
      <c r="E24" s="3" t="s">
        <v>23</v>
      </c>
      <c r="F24" s="31">
        <v>2500</v>
      </c>
      <c r="G24" s="32" t="s">
        <v>14</v>
      </c>
      <c r="H24" s="23">
        <f t="shared" si="4"/>
        <v>2500</v>
      </c>
      <c r="I24" s="3"/>
    </row>
    <row r="25" spans="1:9" x14ac:dyDescent="0.25">
      <c r="A25" s="3"/>
      <c r="B25" s="30" t="s">
        <v>26</v>
      </c>
      <c r="C25" s="3"/>
      <c r="D25" s="30">
        <v>1</v>
      </c>
      <c r="E25" s="3" t="s">
        <v>23</v>
      </c>
      <c r="F25" s="31">
        <v>2000</v>
      </c>
      <c r="G25" s="32" t="s">
        <v>14</v>
      </c>
      <c r="H25" s="23">
        <f t="shared" si="4"/>
        <v>2000</v>
      </c>
      <c r="I25" s="3"/>
    </row>
    <row r="26" spans="1:9" x14ac:dyDescent="0.25">
      <c r="A26" s="3"/>
      <c r="B26" s="30" t="s">
        <v>27</v>
      </c>
      <c r="C26" s="3"/>
      <c r="D26" s="30">
        <v>1</v>
      </c>
      <c r="E26" s="3" t="s">
        <v>23</v>
      </c>
      <c r="F26" s="31">
        <v>1500</v>
      </c>
      <c r="G26" s="32" t="s">
        <v>14</v>
      </c>
      <c r="H26" s="23">
        <f t="shared" si="4"/>
        <v>1500</v>
      </c>
      <c r="I26" s="3"/>
    </row>
    <row r="27" spans="1:9" x14ac:dyDescent="0.25">
      <c r="A27" s="3"/>
      <c r="B27" s="30" t="s">
        <v>28</v>
      </c>
      <c r="C27" s="3"/>
      <c r="D27" s="30">
        <v>1</v>
      </c>
      <c r="E27" s="3" t="s">
        <v>23</v>
      </c>
      <c r="F27" s="31">
        <v>3000</v>
      </c>
      <c r="G27" s="32" t="s">
        <v>14</v>
      </c>
      <c r="H27" s="23">
        <f t="shared" si="4"/>
        <v>3000</v>
      </c>
      <c r="I27" s="3"/>
    </row>
    <row r="28" spans="1:9" x14ac:dyDescent="0.25">
      <c r="A28" s="3"/>
      <c r="B28" s="30" t="s">
        <v>29</v>
      </c>
      <c r="C28" s="3"/>
      <c r="D28" s="30">
        <v>1</v>
      </c>
      <c r="E28" s="3" t="s">
        <v>23</v>
      </c>
      <c r="F28" s="31">
        <v>8000</v>
      </c>
      <c r="G28" s="32" t="s">
        <v>14</v>
      </c>
      <c r="H28" s="23">
        <f t="shared" si="4"/>
        <v>8000</v>
      </c>
      <c r="I28" s="3"/>
    </row>
    <row r="29" spans="1:9" x14ac:dyDescent="0.25">
      <c r="A29" s="12"/>
      <c r="B29" s="24" t="s">
        <v>30</v>
      </c>
      <c r="C29" s="12"/>
      <c r="D29" s="24">
        <v>1</v>
      </c>
      <c r="E29" s="12" t="s">
        <v>31</v>
      </c>
      <c r="F29" s="33">
        <v>5000</v>
      </c>
      <c r="G29" s="14" t="s">
        <v>14</v>
      </c>
      <c r="H29" s="13">
        <f t="shared" si="4"/>
        <v>5000</v>
      </c>
      <c r="I29" s="12"/>
    </row>
    <row r="30" spans="1:9" x14ac:dyDescent="0.25">
      <c r="A30" s="4"/>
      <c r="B30" s="4" t="s">
        <v>32</v>
      </c>
      <c r="C30" s="4"/>
      <c r="D30" s="4"/>
      <c r="E30" s="4"/>
      <c r="F30" s="4"/>
      <c r="G30" s="4"/>
      <c r="H30" s="29">
        <f>SUM(H22:H29)</f>
        <v>35000</v>
      </c>
      <c r="I30" s="16" t="s">
        <v>14</v>
      </c>
    </row>
    <row r="31" spans="1:9" x14ac:dyDescent="0.25">
      <c r="A31" s="4"/>
      <c r="B31" s="4"/>
      <c r="C31" s="4"/>
      <c r="D31" s="4"/>
      <c r="E31" s="4"/>
      <c r="F31" s="4"/>
      <c r="G31" s="4"/>
      <c r="H31" s="29"/>
      <c r="I31" s="4"/>
    </row>
    <row r="32" spans="1:9" x14ac:dyDescent="0.25">
      <c r="A32" s="4"/>
      <c r="B32" s="4" t="s">
        <v>33</v>
      </c>
      <c r="C32" s="4"/>
      <c r="D32" s="4"/>
      <c r="E32" s="4"/>
      <c r="F32" s="4"/>
      <c r="G32" s="4"/>
      <c r="H32" s="28">
        <f>ROUND(H18+H30,2)</f>
        <v>291708.33</v>
      </c>
      <c r="I32" s="16" t="s">
        <v>14</v>
      </c>
    </row>
    <row r="33" spans="1:9" x14ac:dyDescent="0.25">
      <c r="A33" s="4"/>
      <c r="B33" s="4"/>
      <c r="C33" s="4"/>
      <c r="D33" s="4"/>
      <c r="E33" s="4"/>
      <c r="F33" s="4"/>
      <c r="G33" s="4"/>
      <c r="H33" s="34"/>
      <c r="I33" s="4"/>
    </row>
    <row r="34" spans="1:9" x14ac:dyDescent="0.25">
      <c r="A34" s="4"/>
      <c r="B34" s="4" t="s">
        <v>34</v>
      </c>
      <c r="C34" s="4"/>
      <c r="D34" s="4"/>
      <c r="E34" s="4"/>
      <c r="F34" s="4"/>
      <c r="G34" s="4"/>
      <c r="H34" s="35">
        <f>H9-H32</f>
        <v>-11708.330000000016</v>
      </c>
      <c r="I34" s="16" t="s">
        <v>14</v>
      </c>
    </row>
  </sheetData>
  <mergeCells count="3">
    <mergeCell ref="A1:I1"/>
    <mergeCell ref="A2:I2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Scyphers, Sarah</dc:creator>
  <cp:lastModifiedBy>Scyphers, Sarah</cp:lastModifiedBy>
  <dcterms:created xsi:type="dcterms:W3CDTF">2022-05-26T19:53:47Z</dcterms:created>
  <dcterms:modified xsi:type="dcterms:W3CDTF">2022-05-26T20:05:12Z</dcterms:modified>
</cp:coreProperties>
</file>